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8"/>
  </bookViews>
  <sheets>
    <sheet name="Поселок" sheetId="1" r:id="rId1"/>
    <sheet name="Алешкин" sheetId="2" r:id="rId2"/>
    <sheet name="Басакин" sheetId="3" r:id="rId3"/>
    <sheet name="Б-Терновой" sheetId="4" r:id="rId4"/>
    <sheet name="В-Гнутов" sheetId="5" r:id="rId5"/>
    <sheet name="Елкино" sheetId="6" r:id="rId6"/>
    <sheet name="Захаров" sheetId="7" r:id="rId7"/>
    <sheet name="Красный" sheetId="8" r:id="rId8"/>
    <sheet name="Нижнегнутов" sheetId="9" r:id="rId9"/>
    <sheet name="Пристен" sheetId="10" r:id="rId10"/>
    <sheet name="Сизов" sheetId="11" r:id="rId11"/>
    <sheet name="Тормосин" sheetId="12" r:id="rId12"/>
  </sheets>
  <definedNames/>
  <calcPr fullCalcOnLoad="1" refMode="R1C1"/>
</workbook>
</file>

<file path=xl/sharedStrings.xml><?xml version="1.0" encoding="utf-8"?>
<sst xmlns="http://schemas.openxmlformats.org/spreadsheetml/2006/main" count="1585" uniqueCount="259">
  <si>
    <t>000 1 01 00000 00 0000 000</t>
  </si>
  <si>
    <t>000 1 01 02000 01 0000 110</t>
  </si>
  <si>
    <t>Налог на доходы физических лиц</t>
  </si>
  <si>
    <t>000 1 05 00000 00 0000 000</t>
  </si>
  <si>
    <t>Налог на совокупный доход</t>
  </si>
  <si>
    <t>000 1 05 03000 01 0000 110</t>
  </si>
  <si>
    <t>Единый сельскохозяйственный налог</t>
  </si>
  <si>
    <t>000 1 06 00000 00 0000 000</t>
  </si>
  <si>
    <t>Налог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</si>
  <si>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</si>
  <si>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</si>
  <si>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</si>
  <si>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</si>
  <si>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000 1 11 00000 00 0000 000</t>
  </si>
  <si>
    <t>000 2 02 01001 10 0000 151</t>
  </si>
  <si>
    <t>.0100</t>
  </si>
  <si>
    <t>Общегосударственные вопросы</t>
  </si>
  <si>
    <t>.0102</t>
  </si>
  <si>
    <t>.0104</t>
  </si>
  <si>
    <t>.0200</t>
  </si>
  <si>
    <t>Национальная оборона</t>
  </si>
  <si>
    <t>.0300</t>
  </si>
  <si>
    <t>.0309</t>
  </si>
  <si>
    <t>.0500</t>
  </si>
  <si>
    <t>Жилищно-коммунальное хозяйство</t>
  </si>
  <si>
    <t>.0502</t>
  </si>
  <si>
    <t>.0700</t>
  </si>
  <si>
    <t>Образование</t>
  </si>
  <si>
    <t>.0800</t>
  </si>
  <si>
    <t>.0801</t>
  </si>
  <si>
    <t>Культура</t>
  </si>
  <si>
    <t>ИТОГО РАСХОДОВ</t>
  </si>
  <si>
    <t>.0707</t>
  </si>
  <si>
    <t>Код бюджетной классификации Российской Федерации</t>
  </si>
  <si>
    <t>Благоустройство</t>
  </si>
  <si>
    <t>000 2 02 01000 00 0000 151</t>
  </si>
  <si>
    <t>Коммунальное хозяйство</t>
  </si>
  <si>
    <t>.0400</t>
  </si>
  <si>
    <t>Национальная экономика</t>
  </si>
  <si>
    <t>000 1 00 00000 00 0000 000</t>
  </si>
  <si>
    <t>Государственная пошлина</t>
  </si>
  <si>
    <t>Субвенции бюджетам субъектов РФ и муниципальных образований</t>
  </si>
  <si>
    <t>.0203</t>
  </si>
  <si>
    <t>Мобилизационная и вневойсковая подготовка</t>
  </si>
  <si>
    <t>.0503</t>
  </si>
  <si>
    <t>Молодежная политика и оздоровление детей</t>
  </si>
  <si>
    <t>Социальная политика</t>
  </si>
  <si>
    <t>Социальное обеспечение населения</t>
  </si>
  <si>
    <t>Иные межбюджетные трансферты</t>
  </si>
  <si>
    <t>Всего собственных доходов</t>
  </si>
  <si>
    <t>000 2 02 03000 00 0000 151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</si>
  <si>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</si>
  <si>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000 1 08 00000 00 0000 000</t>
  </si>
  <si>
    <t>Прочие налоги, пошлины и сборы</t>
  </si>
  <si>
    <t>000 2 02 03015 10 0000 151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</si>
  <si>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</si>
  <si>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Функционирование высшего должностного лица субъекта Российской Федерации и муниципального образования</t>
  </si>
  <si>
    <t>.0103</t>
  </si>
  <si>
    <t>.0412</t>
  </si>
  <si>
    <t>.0505</t>
  </si>
  <si>
    <t>Физическая культура и спорт</t>
  </si>
  <si>
    <t xml:space="preserve"> 000 1 00 00000 00 0000 000 </t>
  </si>
  <si>
    <t xml:space="preserve">Налоги на прибыль, доходы </t>
  </si>
  <si>
    <t>Налоги на совокупный доход</t>
  </si>
  <si>
    <t xml:space="preserve">000 1 05 03000 01 0000 110  </t>
  </si>
  <si>
    <t xml:space="preserve"> 000 1 06 00000 00 0000 000</t>
  </si>
  <si>
    <t xml:space="preserve"> Налоги на имущество</t>
  </si>
  <si>
    <t xml:space="preserve"> 000 1 06 01000 00 0000 110</t>
  </si>
  <si>
    <t xml:space="preserve"> Налоги на имущество физических лиц</t>
  </si>
  <si>
    <t xml:space="preserve"> 000 1 06 06000 00 0000 110 </t>
  </si>
  <si>
    <t xml:space="preserve"> Земельный налог</t>
  </si>
  <si>
    <t xml:space="preserve"> 000 1 11 00000 00 0000 000</t>
  </si>
  <si>
    <t xml:space="preserve"> 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</si>
  <si>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</si>
  <si>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000 1 11 05035 10  0000 120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</si>
  <si>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</si>
  <si>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000 1 14 00000 00 0000 000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</si>
  <si>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</si>
  <si>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</si>
  <si>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Всего  собственных доходов</t>
  </si>
  <si>
    <t>000 2 00 00000 00 0000 000</t>
  </si>
  <si>
    <t>Безвозмездные поступления</t>
  </si>
  <si>
    <t>Дотации бюджетам субъектов Российской Федерации и муниципальных образований</t>
  </si>
  <si>
    <t xml:space="preserve">Дотации бюджетам поселений на выравнивание  бюджетной обеспеченности </t>
  </si>
  <si>
    <t>000 2 02 02999 10 0000 151</t>
  </si>
  <si>
    <t>Прочие субсидии бюджетам поселений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</si>
  <si>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</si>
  <si>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</si>
  <si>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% исполнения</t>
  </si>
  <si>
    <t>000 2 02 03024 10 0000 151</t>
  </si>
  <si>
    <t>Субвенции бюджетам поселений на выполнение передаваемых полномочий субъектов РФ (адм. ком.)</t>
  </si>
  <si>
    <t>Прочие межбюджетные трансферты, передаваемые бюджетам поселений</t>
  </si>
  <si>
    <t>Прочие неналоговые доходы</t>
  </si>
  <si>
    <t>Невыясненные поступления, зачисляемые в бюджеты поселений</t>
  </si>
  <si>
    <t>Задолженность и перерасчеты по отмененным налогам, сборам и иным обязательным платежам</t>
  </si>
  <si>
    <t>РАСХОДЫ</t>
  </si>
  <si>
    <t>___________________________</t>
  </si>
  <si>
    <t xml:space="preserve">Приложение к Постановлению </t>
  </si>
  <si>
    <t>.0009000000000000000</t>
  </si>
  <si>
    <t>.0008000000000000000</t>
  </si>
  <si>
    <t>Профицит бюджета (со знаком "плюс") Дефицит бюджета (со знаком "минус")</t>
  </si>
  <si>
    <t>Изменение остатков средств бюджетов</t>
  </si>
  <si>
    <t>итого источников</t>
  </si>
  <si>
    <t>Исполнение бюджета Чернышковского городского поселения</t>
  </si>
  <si>
    <t>000 1 11 05000 00 0000 120</t>
  </si>
  <si>
    <t>Тыс. руб.</t>
  </si>
  <si>
    <t xml:space="preserve"> Всего доходов</t>
  </si>
  <si>
    <t>Субсидии бюджетам субъектов Российской Федерации и муниципальных образований</t>
  </si>
  <si>
    <t>Прочие межбюджетные трансферты, передаваемые бюжетам поселений</t>
  </si>
  <si>
    <t>Исполнение бюджета Алешкинского сельского поселения</t>
  </si>
  <si>
    <t>000 1 11 05025 10 0000 120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</si>
  <si>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</si>
  <si>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 xml:space="preserve">Субвенции бюджетам поселений на выполнение передаваемых полномочий субъектов РФ (адм.к.)          </t>
  </si>
  <si>
    <t>Исполнение бюджета Басакинского сельского поселения</t>
  </si>
  <si>
    <t>тыс. руб.</t>
  </si>
  <si>
    <t>.0310</t>
  </si>
  <si>
    <t>Другие вопросы в области национальной экономики</t>
  </si>
  <si>
    <t>000 1 06 06000 00 0000 110</t>
  </si>
  <si>
    <t>Субвенции бюджетам поселений на выполнение передаваемых полномочий субъектов РФ (адм.к.)</t>
  </si>
  <si>
    <t>Исполнение бюджета Большетерновского сельского поселения</t>
  </si>
  <si>
    <t>Наименование показателя</t>
  </si>
  <si>
    <t>Налоги на прибыль, доходы</t>
  </si>
  <si>
    <t>Налоги на имущество</t>
  </si>
  <si>
    <t>Налоги на имущество физических лиц</t>
  </si>
  <si>
    <t>Доходы от использования имущества, находящегося в государственной и муниципальной собственности</t>
  </si>
  <si>
    <t>Дотации бюджетам поселений на выравнивание бюджетной обеспеченности</t>
  </si>
  <si>
    <t>Всего доходов</t>
  </si>
  <si>
    <t>Исполнение бюджета Верхнегнутовского сельского поселения</t>
  </si>
  <si>
    <t>000 1 01 020000 01 000 110</t>
  </si>
  <si>
    <t>000 1 06 01000 00 0000 000</t>
  </si>
  <si>
    <t>Продажа земельных участков</t>
  </si>
  <si>
    <t>Дотация бюджетам поселений на выравнивание бюджетной обеспеченности</t>
  </si>
  <si>
    <t xml:space="preserve">000 2 02 03024 10 0000 151 </t>
  </si>
  <si>
    <t>ВСЕГО ДОХОДОВ</t>
  </si>
  <si>
    <t>Исполнение бюджета Елкинского сельского поселения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</si>
  <si>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</si>
  <si>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Исполнение бюджета Красноярского сельского поселения</t>
  </si>
  <si>
    <t>Исполнение бюджета Сизовского сельского поселения</t>
  </si>
  <si>
    <t>Пенсионное обеспечение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</si>
  <si>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</si>
  <si>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</si>
  <si>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</si>
  <si>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жилищно-коммунального хозяйства</t>
  </si>
  <si>
    <t xml:space="preserve">Налоговые и неналоговые доходы </t>
  </si>
  <si>
    <t xml:space="preserve">000 1 17 00000 00 0000 000 </t>
  </si>
  <si>
    <t xml:space="preserve">000 1 17 01050 10 0000 180 </t>
  </si>
  <si>
    <t>000 1 09 0000 00 0000 110</t>
  </si>
  <si>
    <t xml:space="preserve">000 1 14 00000 00 0000 000 </t>
  </si>
  <si>
    <t>000 2 02 049999 10 0000 151</t>
  </si>
  <si>
    <t>000 2 02 040000 00 0000 151</t>
  </si>
  <si>
    <t>000 1 13 00000 00 0000 000</t>
  </si>
  <si>
    <t>Доходы от оказания платных услуг и компенсации затрат государства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</si>
  <si>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</si>
  <si>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</si>
  <si>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000 1 05 03000 00 0000 110</t>
  </si>
  <si>
    <t>000 1 09 00000 00 0000 110</t>
  </si>
  <si>
    <t>000 2 02 04000 00 0000 151</t>
  </si>
  <si>
    <t>000 2 02 04999 10 0000 151</t>
  </si>
  <si>
    <t>.0111</t>
  </si>
  <si>
    <t>.0113</t>
  </si>
  <si>
    <t>Культура и кинематография</t>
  </si>
  <si>
    <t xml:space="preserve">Физическая культура </t>
  </si>
  <si>
    <t>Средства массовой информации</t>
  </si>
  <si>
    <t>Периодическая печать и издательства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</si>
  <si>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</si>
  <si>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.0501</t>
  </si>
  <si>
    <t>Наименование показателей</t>
  </si>
  <si>
    <t>Налоговые и неналоговые доходы</t>
  </si>
  <si>
    <t>000 1 09 00000 00 0000 000</t>
  </si>
  <si>
    <t>Задолженность и перерасчеты по отмененным налогам,сборам и иным обязательным платежам</t>
  </si>
  <si>
    <t>Земельный налог(по обязательствам,возникшим до 1 января 2006 года)</t>
  </si>
  <si>
    <t xml:space="preserve"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поселений, а также средства от продажи права на заключение договоров аренды указанных земельных участков </t>
  </si>
  <si>
    <t xml:space="preserve">000 2 02 02000 00 0000 151   </t>
  </si>
  <si>
    <t xml:space="preserve">Прочие субсидии бюджетам поселений </t>
  </si>
  <si>
    <t>Субвенции бюджетам поселений на выполнение передаваемых полномочий субъектов Российской Федерации (Административная комиссия)</t>
  </si>
  <si>
    <t>.0409</t>
  </si>
  <si>
    <t>000 2 02 020000 00 0000 151</t>
  </si>
  <si>
    <t>000 2 02 04012 10 0000 151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</si>
  <si>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</si>
  <si>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000 1 11 05013 10 0000 120</t>
  </si>
  <si>
    <t>000 1 14 06013 10 0000 430</t>
  </si>
  <si>
    <t>Межбюджетные трансферты, передаваемые бюджетам поселений для  компенсации дополнительных расходов, возникших в результате решений, принятых органами власти другого уровня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</si>
  <si>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</si>
  <si>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</si>
  <si>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000 2 02 04012 00 0000 151</t>
  </si>
  <si>
    <t>Национальная безопасность и правоохранительная деятельность</t>
  </si>
  <si>
    <t>Обеспечение пожарной безопасности</t>
  </si>
  <si>
    <t>Жилищное хозяйство</t>
  </si>
  <si>
    <t>000 2 02 02041 10 0000 151</t>
  </si>
  <si>
    <t>000 2 02 02000 10 0000 151</t>
  </si>
  <si>
    <t>Субсидии бюджетам  субъектов Российской Федерации и муниципальных образований</t>
  </si>
  <si>
    <t xml:space="preserve">Субсидии бюджетам поселений на строительство,  модернизацию,  ремонт  и содержание  автомобильных  дорог  общего пользования,  в  том   числе   дорог   в поселениях (за исключением автомобильных дорог федерального значения)
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</si>
  <si>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</si>
  <si>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Исполнение бюджета Захаровского сельского поселения</t>
  </si>
  <si>
    <t>000 1 11 05013 00 0000 120</t>
  </si>
  <si>
    <t>000 1 11 05035 10 0000 120</t>
  </si>
  <si>
    <t>Исполнение бюджета Нижнегнутовского сельского поселения</t>
  </si>
  <si>
    <t>Исполнение бюджета Пристеновского сельского поселения</t>
  </si>
  <si>
    <t>Исполнение бюджета Тормосиновского сельского поселения</t>
  </si>
  <si>
    <t xml:space="preserve">000 1 16 00000 00 0000 000 </t>
  </si>
  <si>
    <t>Штрафы, санкции, возмещение ущерба</t>
  </si>
  <si>
    <t>Прочие поступления от денежных взысканий (штрафов) и иных сумм в возмещение ущерба, зачисляемые в бюджеты поселений</t>
  </si>
  <si>
    <t xml:space="preserve">000 1 16 90050 10 0000 140 </t>
  </si>
  <si>
    <t>Культура, кинематография</t>
  </si>
  <si>
    <t>.0702</t>
  </si>
  <si>
    <t>Общее образование</t>
  </si>
  <si>
    <t>000 1 16 00000 00 0000 000</t>
  </si>
  <si>
    <t>000 1 16 51040 02 0000 140</t>
  </si>
  <si>
    <t>Денежные взыскания (штрафы), установленные законами субъектов РФ за несоблюдение муниципальных правовых актов, зачисляемые в бюджеты поселений</t>
  </si>
  <si>
    <t>000 2 02 01003 10 0000 151</t>
  </si>
  <si>
    <t>Дотации бюджетам поселений на поддержку мер по обеспечению сбалансированности бюджетов</t>
  </si>
  <si>
    <t>Субсидия на реализацию отдельных полномочий в области строительства, архитектуры и градостроительства</t>
  </si>
  <si>
    <t>000 1 11 05013 10 0000 120</t>
  </si>
  <si>
    <t>Прочие субсидии бюджетам поселений(сбалансированность)</t>
  </si>
  <si>
    <t xml:space="preserve"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</si>
  <si>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000 2 02 04014 10 0000 151</t>
  </si>
  <si>
    <t xml:space="preserve">000 1 05 03000 01 0000 110 </t>
  </si>
  <si>
    <t>Субсидии бюджетам поселений на развитие ТОС</t>
  </si>
  <si>
    <t xml:space="preserve"> Доходы от продажи материальных и нематериальных активов</t>
  </si>
  <si>
    <t>000 1 14 02052 10 0000 440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</si>
  <si>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</si>
  <si>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000 1 14 06025 10 0000 430</t>
  </si>
  <si>
    <t>Прочие субсидии бюджетам поселений (сбалансированность)</t>
  </si>
  <si>
    <t>000 1 16 25085 10 0000 140</t>
  </si>
  <si>
    <t>Денежные взыскания (штрафы) за нарушение водного законодательства</t>
  </si>
  <si>
    <t>Утверждено на 2014 год</t>
  </si>
  <si>
    <t>000 1 14 02053 10 0000 410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</si>
  <si>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</si>
  <si>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000 2 02 02008 10 0000 151</t>
  </si>
  <si>
    <t>Субсидии бюджетам поселений на обеспечение жильем молодых семей</t>
  </si>
  <si>
    <t>000 1 09 04053 10 0000 110</t>
  </si>
  <si>
    <t>000 1 03 00000 00 0000 000</t>
  </si>
  <si>
    <t>Налоги на товары(работы, услуги), реализуемые на территории РФ</t>
  </si>
  <si>
    <t>000 1 03 02230 01 0000 110</t>
  </si>
  <si>
    <t>000 1 03 02240 01 0000 110</t>
  </si>
  <si>
    <t>000 1 03 02250 01 0000 110</t>
  </si>
  <si>
    <t>000 1 03 02260 01 0000 110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</si>
  <si>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</si>
  <si>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</si>
  <si>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</si>
  <si>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</si>
  <si>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</si>
  <si>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000 1 13 02095 10 0000 130</t>
  </si>
  <si>
    <t>Прочие доходы от компенсации затрат бюджетов поселений</t>
  </si>
  <si>
    <t>Доходы от оказания платных услуг (работ) и компенсации затрат государства</t>
  </si>
  <si>
    <t>.0107</t>
  </si>
  <si>
    <t>Обеспечение проведения выборов и референдумов</t>
  </si>
  <si>
    <t>Дорожное хозяйство (дорожные фонды)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</si>
  <si>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</si>
  <si>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000 1 13 02995 10 0000 130</t>
  </si>
  <si>
    <t>Дотации бюджетам субъектов  Российской Федерации и муниципальных образований</t>
  </si>
  <si>
    <t>Субсидии бюджетам бюджетной системы Российской Федерации (межбюджетные субсидии)</t>
  </si>
  <si>
    <t>000 2 02 02000 00 0000 151</t>
  </si>
  <si>
    <t>за 9 месяцев 2014 года</t>
  </si>
  <si>
    <t>Исполнено за 9 месяцев</t>
  </si>
  <si>
    <t>.0701</t>
  </si>
  <si>
    <t>Дошкольное образование</t>
  </si>
  <si>
    <t xml:space="preserve">Национальная безопасность и правоохранительная деятельность </t>
  </si>
  <si>
    <t>№42 от 16.10.2014г.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</si>
</sst>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7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1.5"/>
      <name val="Times New Roman"/>
      <family val="1"/>
    </font>
    <font>
      <sz val="11.5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b/>
      <sz val="11"/>
      <color indexed="41"/>
      <name val="Calibri"/>
      <family val="2"/>
    </font>
    <font>
      <b/>
      <sz val="11"/>
      <color indexed="18"/>
      <name val="Calibri"/>
      <family val="2"/>
    </font>
    <font>
      <sz val="11"/>
      <color indexed="41"/>
      <name val="Calibri"/>
      <family val="2"/>
    </font>
    <font>
      <sz val="11"/>
      <color indexed="18"/>
      <name val="Calibri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sz val="12"/>
      <color indexed="8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11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2" fillId="4" borderId="0" applyNumberFormat="0" applyBorder="0" applyAlignment="0" applyProtection="0"/>
    <xf numFmtId="0" fontId="56" fillId="5" borderId="0" applyNumberFormat="0" applyBorder="0" applyAlignment="0" applyProtection="0"/>
    <xf numFmtId="0" fontId="11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22" fillId="7" borderId="0" applyNumberFormat="0" applyBorder="0" applyAlignment="0" applyProtection="0"/>
    <xf numFmtId="0" fontId="56" fillId="8" borderId="0" applyNumberFormat="0" applyBorder="0" applyAlignment="0" applyProtection="0"/>
    <xf numFmtId="0" fontId="11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22" fillId="10" borderId="0" applyNumberFormat="0" applyBorder="0" applyAlignment="0" applyProtection="0"/>
    <xf numFmtId="0" fontId="56" fillId="11" borderId="0" applyNumberFormat="0" applyBorder="0" applyAlignment="0" applyProtection="0"/>
    <xf numFmtId="0" fontId="11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22" fillId="13" borderId="0" applyNumberFormat="0" applyBorder="0" applyAlignment="0" applyProtection="0"/>
    <xf numFmtId="0" fontId="56" fillId="14" borderId="0" applyNumberFormat="0" applyBorder="0" applyAlignment="0" applyProtection="0"/>
    <xf numFmtId="0" fontId="11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22" fillId="15" borderId="0" applyNumberFormat="0" applyBorder="0" applyAlignment="0" applyProtection="0"/>
    <xf numFmtId="0" fontId="56" fillId="16" borderId="0" applyNumberFormat="0" applyBorder="0" applyAlignment="0" applyProtection="0"/>
    <xf numFmtId="0" fontId="11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22" fillId="12" borderId="0" applyNumberFormat="0" applyBorder="0" applyAlignment="0" applyProtection="0"/>
    <xf numFmtId="0" fontId="56" fillId="17" borderId="0" applyNumberFormat="0" applyBorder="0" applyAlignment="0" applyProtection="0"/>
    <xf numFmtId="0" fontId="11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22" fillId="3" borderId="0" applyNumberFormat="0" applyBorder="0" applyAlignment="0" applyProtection="0"/>
    <xf numFmtId="0" fontId="56" fillId="18" borderId="0" applyNumberFormat="0" applyBorder="0" applyAlignment="0" applyProtection="0"/>
    <xf numFmtId="0" fontId="11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22" fillId="6" borderId="0" applyNumberFormat="0" applyBorder="0" applyAlignment="0" applyProtection="0"/>
    <xf numFmtId="0" fontId="56" fillId="19" borderId="0" applyNumberFormat="0" applyBorder="0" applyAlignment="0" applyProtection="0"/>
    <xf numFmtId="0" fontId="11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22" fillId="21" borderId="0" applyNumberFormat="0" applyBorder="0" applyAlignment="0" applyProtection="0"/>
    <xf numFmtId="0" fontId="56" fillId="22" borderId="0" applyNumberFormat="0" applyBorder="0" applyAlignment="0" applyProtection="0"/>
    <xf numFmtId="0" fontId="11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22" fillId="13" borderId="0" applyNumberFormat="0" applyBorder="0" applyAlignment="0" applyProtection="0"/>
    <xf numFmtId="0" fontId="56" fillId="23" borderId="0" applyNumberFormat="0" applyBorder="0" applyAlignment="0" applyProtection="0"/>
    <xf numFmtId="0" fontId="11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22" fillId="3" borderId="0" applyNumberFormat="0" applyBorder="0" applyAlignment="0" applyProtection="0"/>
    <xf numFmtId="0" fontId="56" fillId="24" borderId="0" applyNumberFormat="0" applyBorder="0" applyAlignment="0" applyProtection="0"/>
    <xf numFmtId="0" fontId="11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22" fillId="25" borderId="0" applyNumberFormat="0" applyBorder="0" applyAlignment="0" applyProtection="0"/>
    <xf numFmtId="0" fontId="57" fillId="26" borderId="0" applyNumberFormat="0" applyBorder="0" applyAlignment="0" applyProtection="0"/>
    <xf numFmtId="0" fontId="12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33" fillId="27" borderId="0" applyNumberFormat="0" applyBorder="0" applyAlignment="0" applyProtection="0"/>
    <xf numFmtId="0" fontId="57" fillId="28" borderId="0" applyNumberFormat="0" applyBorder="0" applyAlignment="0" applyProtection="0"/>
    <xf numFmtId="0" fontId="12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33" fillId="6" borderId="0" applyNumberFormat="0" applyBorder="0" applyAlignment="0" applyProtection="0"/>
    <xf numFmtId="0" fontId="57" fillId="30" borderId="0" applyNumberFormat="0" applyBorder="0" applyAlignment="0" applyProtection="0"/>
    <xf numFmtId="0" fontId="12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33" fillId="21" borderId="0" applyNumberFormat="0" applyBorder="0" applyAlignment="0" applyProtection="0"/>
    <xf numFmtId="0" fontId="57" fillId="31" borderId="0" applyNumberFormat="0" applyBorder="0" applyAlignment="0" applyProtection="0"/>
    <xf numFmtId="0" fontId="12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3" fillId="32" borderId="0" applyNumberFormat="0" applyBorder="0" applyAlignment="0" applyProtection="0"/>
    <xf numFmtId="0" fontId="57" fillId="33" borderId="0" applyNumberFormat="0" applyBorder="0" applyAlignment="0" applyProtection="0"/>
    <xf numFmtId="0" fontId="12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33" fillId="34" borderId="0" applyNumberFormat="0" applyBorder="0" applyAlignment="0" applyProtection="0"/>
    <xf numFmtId="0" fontId="57" fillId="35" borderId="0" applyNumberFormat="0" applyBorder="0" applyAlignment="0" applyProtection="0"/>
    <xf numFmtId="0" fontId="12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33" fillId="36" borderId="0" applyNumberFormat="0" applyBorder="0" applyAlignment="0" applyProtection="0"/>
    <xf numFmtId="0" fontId="57" fillId="37" borderId="0" applyNumberFormat="0" applyBorder="0" applyAlignment="0" applyProtection="0"/>
    <xf numFmtId="0" fontId="12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33" fillId="39" borderId="0" applyNumberFormat="0" applyBorder="0" applyAlignment="0" applyProtection="0"/>
    <xf numFmtId="0" fontId="57" fillId="40" borderId="0" applyNumberFormat="0" applyBorder="0" applyAlignment="0" applyProtection="0"/>
    <xf numFmtId="0" fontId="12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33" fillId="41" borderId="0" applyNumberFormat="0" applyBorder="0" applyAlignment="0" applyProtection="0"/>
    <xf numFmtId="0" fontId="57" fillId="42" borderId="0" applyNumberFormat="0" applyBorder="0" applyAlignment="0" applyProtection="0"/>
    <xf numFmtId="0" fontId="12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33" fillId="43" borderId="0" applyNumberFormat="0" applyBorder="0" applyAlignment="0" applyProtection="0"/>
    <xf numFmtId="0" fontId="57" fillId="44" borderId="0" applyNumberFormat="0" applyBorder="0" applyAlignment="0" applyProtection="0"/>
    <xf numFmtId="0" fontId="12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33" fillId="32" borderId="0" applyNumberFormat="0" applyBorder="0" applyAlignment="0" applyProtection="0"/>
    <xf numFmtId="0" fontId="57" fillId="46" borderId="0" applyNumberFormat="0" applyBorder="0" applyAlignment="0" applyProtection="0"/>
    <xf numFmtId="0" fontId="12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33" fillId="34" borderId="0" applyNumberFormat="0" applyBorder="0" applyAlignment="0" applyProtection="0"/>
    <xf numFmtId="0" fontId="57" fillId="47" borderId="0" applyNumberFormat="0" applyBorder="0" applyAlignment="0" applyProtection="0"/>
    <xf numFmtId="0" fontId="12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33" fillId="29" borderId="0" applyNumberFormat="0" applyBorder="0" applyAlignment="0" applyProtection="0"/>
    <xf numFmtId="0" fontId="58" fillId="48" borderId="1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4" fillId="12" borderId="2" applyNumberFormat="0" applyAlignment="0" applyProtection="0"/>
    <xf numFmtId="0" fontId="59" fillId="49" borderId="3" applyNumberFormat="0" applyAlignment="0" applyProtection="0"/>
    <xf numFmtId="0" fontId="14" fillId="50" borderId="4" applyNumberFormat="0" applyAlignment="0" applyProtection="0"/>
    <xf numFmtId="0" fontId="14" fillId="50" borderId="4" applyNumberFormat="0" applyAlignment="0" applyProtection="0"/>
    <xf numFmtId="0" fontId="14" fillId="50" borderId="4" applyNumberFormat="0" applyAlignment="0" applyProtection="0"/>
    <xf numFmtId="0" fontId="35" fillId="51" borderId="4" applyNumberFormat="0" applyAlignment="0" applyProtection="0"/>
    <xf numFmtId="0" fontId="60" fillId="49" borderId="1" applyNumberFormat="0" applyAlignment="0" applyProtection="0"/>
    <xf numFmtId="0" fontId="23" fillId="50" borderId="2" applyNumberFormat="0" applyAlignment="0" applyProtection="0"/>
    <xf numFmtId="0" fontId="23" fillId="50" borderId="2" applyNumberFormat="0" applyAlignment="0" applyProtection="0"/>
    <xf numFmtId="0" fontId="23" fillId="50" borderId="2" applyNumberFormat="0" applyAlignment="0" applyProtection="0"/>
    <xf numFmtId="0" fontId="36" fillId="51" borderId="2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37" fillId="0" borderId="7" applyNumberFormat="0" applyFill="0" applyAlignment="0" applyProtection="0"/>
    <xf numFmtId="0" fontId="62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38" fillId="0" borderId="10" applyNumberFormat="0" applyFill="0" applyAlignment="0" applyProtection="0"/>
    <xf numFmtId="0" fontId="63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39" fillId="0" borderId="13" applyNumberFormat="0" applyFill="0" applyAlignment="0" applyProtection="0"/>
    <xf numFmtId="0" fontId="6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4" fillId="0" borderId="14" applyNumberFormat="0" applyFill="0" applyAlignment="0" applyProtection="0"/>
    <xf numFmtId="0" fontId="15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40" fillId="0" borderId="16" applyNumberFormat="0" applyFill="0" applyAlignment="0" applyProtection="0"/>
    <xf numFmtId="0" fontId="65" fillId="52" borderId="17" applyNumberFormat="0" applyAlignment="0" applyProtection="0"/>
    <xf numFmtId="0" fontId="16" fillId="53" borderId="18" applyNumberFormat="0" applyAlignment="0" applyProtection="0"/>
    <xf numFmtId="0" fontId="29" fillId="53" borderId="18" applyNumberFormat="0" applyAlignment="0" applyProtection="0"/>
    <xf numFmtId="0" fontId="29" fillId="53" borderId="18" applyNumberFormat="0" applyAlignment="0" applyProtection="0"/>
    <xf numFmtId="0" fontId="29" fillId="53" borderId="18" applyNumberFormat="0" applyAlignment="0" applyProtection="0"/>
    <xf numFmtId="0" fontId="16" fillId="53" borderId="18" applyNumberFormat="0" applyAlignment="0" applyProtection="0"/>
    <xf numFmtId="0" fontId="16" fillId="53" borderId="18" applyNumberFormat="0" applyAlignment="0" applyProtection="0"/>
    <xf numFmtId="0" fontId="41" fillId="53" borderId="18" applyNumberFormat="0" applyAlignment="0" applyProtection="0"/>
    <xf numFmtId="0" fontId="6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7" fillId="54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42" fillId="20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6" fillId="0" borderId="0" applyNumberFormat="0" applyFill="0" applyBorder="0" applyAlignment="0" applyProtection="0"/>
    <xf numFmtId="0" fontId="68" fillId="55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44" fillId="7" borderId="0" applyNumberFormat="0" applyBorder="0" applyAlignment="0" applyProtection="0"/>
    <xf numFmtId="0" fontId="6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56" borderId="19" applyNumberFormat="0" applyFont="0" applyAlignment="0" applyProtection="0"/>
    <xf numFmtId="0" fontId="0" fillId="9" borderId="20" applyNumberFormat="0" applyFont="0" applyAlignment="0" applyProtection="0"/>
    <xf numFmtId="0" fontId="0" fillId="9" borderId="20" applyNumberFormat="0" applyFont="0" applyAlignment="0" applyProtection="0"/>
    <xf numFmtId="0" fontId="0" fillId="9" borderId="20" applyNumberFormat="0" applyFont="0" applyAlignment="0" applyProtection="0"/>
    <xf numFmtId="0" fontId="22" fillId="9" borderId="20" applyNumberFormat="0" applyFont="0" applyAlignment="0" applyProtection="0"/>
    <xf numFmtId="9" fontId="0" fillId="0" borderId="0" applyFont="0" applyFill="0" applyBorder="0" applyAlignment="0" applyProtection="0"/>
    <xf numFmtId="0" fontId="70" fillId="0" borderId="21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46" fillId="0" borderId="23" applyNumberFormat="0" applyFill="0" applyAlignment="0" applyProtection="0"/>
    <xf numFmtId="0" fontId="7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57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48" fillId="10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0" fillId="0" borderId="0" xfId="0" applyFont="1" applyAlignment="1">
      <alignment/>
    </xf>
    <xf numFmtId="0" fontId="1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top" wrapText="1"/>
    </xf>
    <xf numFmtId="164" fontId="2" fillId="0" borderId="24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164" fontId="1" fillId="0" borderId="24" xfId="0" applyNumberFormat="1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/>
    </xf>
    <xf numFmtId="0" fontId="2" fillId="0" borderId="24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2" fillId="0" borderId="24" xfId="0" applyFont="1" applyBorder="1" applyAlignment="1">
      <alignment horizontal="left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24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/>
    </xf>
    <xf numFmtId="0" fontId="1" fillId="0" borderId="24" xfId="0" applyFont="1" applyBorder="1" applyAlignment="1">
      <alignment horizontal="center" vertical="center"/>
    </xf>
    <xf numFmtId="164" fontId="1" fillId="0" borderId="24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64" fontId="1" fillId="0" borderId="24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24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2" fillId="0" borderId="24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27" xfId="0" applyFont="1" applyBorder="1" applyAlignment="1">
      <alignment horizontal="center" vertical="center" wrapText="1"/>
    </xf>
    <xf numFmtId="164" fontId="1" fillId="0" borderId="28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24" xfId="0" applyFont="1" applyFill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164" fontId="1" fillId="0" borderId="24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69" fontId="2" fillId="0" borderId="24" xfId="0" applyNumberFormat="1" applyFont="1" applyBorder="1" applyAlignment="1">
      <alignment horizontal="center" vertical="center" wrapText="1"/>
    </xf>
    <xf numFmtId="169" fontId="1" fillId="0" borderId="24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164" fontId="2" fillId="0" borderId="26" xfId="0" applyNumberFormat="1" applyFont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 wrapText="1"/>
    </xf>
    <xf numFmtId="0" fontId="3" fillId="58" borderId="24" xfId="0" applyFont="1" applyFill="1" applyBorder="1" applyAlignment="1">
      <alignment horizontal="center" vertical="center" wrapText="1"/>
    </xf>
    <xf numFmtId="0" fontId="1" fillId="58" borderId="24" xfId="0" applyFont="1" applyFill="1" applyBorder="1" applyAlignment="1">
      <alignment horizontal="center" vertical="center" wrapText="1"/>
    </xf>
    <xf numFmtId="0" fontId="73" fillId="0" borderId="0" xfId="0" applyFont="1" applyAlignment="1">
      <alignment wrapText="1"/>
    </xf>
    <xf numFmtId="0" fontId="1" fillId="58" borderId="24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26" xfId="0" applyFont="1" applyBorder="1" applyAlignment="1">
      <alignment horizontal="left" vertical="top" wrapText="1"/>
    </xf>
    <xf numFmtId="0" fontId="1" fillId="0" borderId="24" xfId="0" applyFont="1" applyBorder="1" applyAlignment="1">
      <alignment wrapText="1"/>
    </xf>
    <xf numFmtId="0" fontId="2" fillId="0" borderId="26" xfId="0" applyFont="1" applyBorder="1" applyAlignment="1">
      <alignment vertical="center" wrapText="1"/>
    </xf>
    <xf numFmtId="0" fontId="1" fillId="0" borderId="24" xfId="0" applyFont="1" applyBorder="1" applyAlignment="1">
      <alignment vertical="center"/>
    </xf>
    <xf numFmtId="49" fontId="1" fillId="0" borderId="24" xfId="0" applyNumberFormat="1" applyFont="1" applyBorder="1" applyAlignment="1">
      <alignment vertical="center" wrapText="1"/>
    </xf>
    <xf numFmtId="0" fontId="1" fillId="0" borderId="24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49" fontId="1" fillId="0" borderId="24" xfId="0" applyNumberFormat="1" applyFont="1" applyBorder="1" applyAlignment="1">
      <alignment horizontal="left" vertical="center" wrapText="1"/>
    </xf>
    <xf numFmtId="0" fontId="1" fillId="59" borderId="24" xfId="0" applyFont="1" applyFill="1" applyBorder="1" applyAlignment="1">
      <alignment vertical="center" wrapText="1"/>
    </xf>
    <xf numFmtId="0" fontId="1" fillId="50" borderId="2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59" borderId="24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/>
    </xf>
    <xf numFmtId="0" fontId="1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wrapText="1"/>
    </xf>
    <xf numFmtId="0" fontId="2" fillId="59" borderId="2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59" borderId="27" xfId="0" applyFont="1" applyFill="1" applyBorder="1" applyAlignment="1">
      <alignment horizontal="center" vertical="center" wrapText="1"/>
    </xf>
    <xf numFmtId="0" fontId="10" fillId="59" borderId="29" xfId="0" applyFont="1" applyFill="1" applyBorder="1" applyAlignment="1">
      <alignment horizontal="center" vertical="center" wrapText="1"/>
    </xf>
    <xf numFmtId="0" fontId="10" fillId="59" borderId="2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300">
    <cellStyle name="Normal" xfId="0"/>
    <cellStyle name="20% - Акцент1" xfId="15"/>
    <cellStyle name="20% - Акцент1 2" xfId="16"/>
    <cellStyle name="20% - Акцент1 2 2" xfId="17"/>
    <cellStyle name="20% - Акцент1 2 3" xfId="18"/>
    <cellStyle name="20% - Акцент1 2 4" xfId="19"/>
    <cellStyle name="20% - Акцент1 3" xfId="20"/>
    <cellStyle name="20% - Акцент1 4" xfId="21"/>
    <cellStyle name="20% - Акцент1 5" xfId="22"/>
    <cellStyle name="20% - Акцент2" xfId="23"/>
    <cellStyle name="20% - Акцент2 2" xfId="24"/>
    <cellStyle name="20% - Акцент2 2 2" xfId="25"/>
    <cellStyle name="20% - Акцент2 2 3" xfId="26"/>
    <cellStyle name="20% - Акцент2 2 4" xfId="27"/>
    <cellStyle name="20% - Акцент2 3" xfId="28"/>
    <cellStyle name="20% - Акцент2 4" xfId="29"/>
    <cellStyle name="20% - Акцент2 5" xfId="30"/>
    <cellStyle name="20% - Акцент3" xfId="31"/>
    <cellStyle name="20% - Акцент3 2" xfId="32"/>
    <cellStyle name="20% - Акцент3 2 2" xfId="33"/>
    <cellStyle name="20% - Акцент3 2 3" xfId="34"/>
    <cellStyle name="20% - Акцент3 2 4" xfId="35"/>
    <cellStyle name="20% - Акцент3 3" xfId="36"/>
    <cellStyle name="20% - Акцент3 4" xfId="37"/>
    <cellStyle name="20% - Акцент3 5" xfId="38"/>
    <cellStyle name="20% - Акцент4" xfId="39"/>
    <cellStyle name="20% - Акцент4 2" xfId="40"/>
    <cellStyle name="20% - Акцент4 2 2" xfId="41"/>
    <cellStyle name="20% - Акцент4 2 3" xfId="42"/>
    <cellStyle name="20% - Акцент4 2 4" xfId="43"/>
    <cellStyle name="20% - Акцент4 3" xfId="44"/>
    <cellStyle name="20% - Акцент4 4" xfId="45"/>
    <cellStyle name="20% - Акцент4 5" xfId="46"/>
    <cellStyle name="20% - Акцент5" xfId="47"/>
    <cellStyle name="20% - Акцент5 2" xfId="48"/>
    <cellStyle name="20% - Акцент5 2 2" xfId="49"/>
    <cellStyle name="20% - Акцент5 2 3" xfId="50"/>
    <cellStyle name="20% - Акцент5 2 4" xfId="51"/>
    <cellStyle name="20% - Акцент5 3" xfId="52"/>
    <cellStyle name="20% - Акцент5 4" xfId="53"/>
    <cellStyle name="20% - Акцент5 5" xfId="54"/>
    <cellStyle name="20% - Акцент6" xfId="55"/>
    <cellStyle name="20% - Акцент6 2" xfId="56"/>
    <cellStyle name="20% - Акцент6 2 2" xfId="57"/>
    <cellStyle name="20% - Акцент6 2 3" xfId="58"/>
    <cellStyle name="20% - Акцент6 2 4" xfId="59"/>
    <cellStyle name="20% - Акцент6 3" xfId="60"/>
    <cellStyle name="20% - Акцент6 4" xfId="61"/>
    <cellStyle name="20% - Акцент6 5" xfId="62"/>
    <cellStyle name="40% - Акцент1" xfId="63"/>
    <cellStyle name="40% - Акцент1 2" xfId="64"/>
    <cellStyle name="40% - Акцент1 2 2" xfId="65"/>
    <cellStyle name="40% - Акцент1 2 3" xfId="66"/>
    <cellStyle name="40% - Акцент1 2 4" xfId="67"/>
    <cellStyle name="40% - Акцент1 3" xfId="68"/>
    <cellStyle name="40% - Акцент1 4" xfId="69"/>
    <cellStyle name="40% - Акцент1 5" xfId="70"/>
    <cellStyle name="40% - Акцент2" xfId="71"/>
    <cellStyle name="40% - Акцент2 2" xfId="72"/>
    <cellStyle name="40% - Акцент2 2 2" xfId="73"/>
    <cellStyle name="40% - Акцент2 2 3" xfId="74"/>
    <cellStyle name="40% - Акцент2 2 4" xfId="75"/>
    <cellStyle name="40% - Акцент2 3" xfId="76"/>
    <cellStyle name="40% - Акцент2 4" xfId="77"/>
    <cellStyle name="40% - Акцент2 5" xfId="78"/>
    <cellStyle name="40% - Акцент3" xfId="79"/>
    <cellStyle name="40% - Акцент3 2" xfId="80"/>
    <cellStyle name="40% - Акцент3 2 2" xfId="81"/>
    <cellStyle name="40% - Акцент3 2 3" xfId="82"/>
    <cellStyle name="40% - Акцент3 2 4" xfId="83"/>
    <cellStyle name="40% - Акцент3 3" xfId="84"/>
    <cellStyle name="40% - Акцент3 4" xfId="85"/>
    <cellStyle name="40% - Акцент3 5" xfId="86"/>
    <cellStyle name="40% - Акцент4" xfId="87"/>
    <cellStyle name="40% - Акцент4 2" xfId="88"/>
    <cellStyle name="40% - Акцент4 2 2" xfId="89"/>
    <cellStyle name="40% - Акцент4 2 3" xfId="90"/>
    <cellStyle name="40% - Акцент4 2 4" xfId="91"/>
    <cellStyle name="40% - Акцент4 3" xfId="92"/>
    <cellStyle name="40% - Акцент4 4" xfId="93"/>
    <cellStyle name="40% - Акцент4 5" xfId="94"/>
    <cellStyle name="40% - Акцент5" xfId="95"/>
    <cellStyle name="40% - Акцент5 2" xfId="96"/>
    <cellStyle name="40% - Акцент5 2 2" xfId="97"/>
    <cellStyle name="40% - Акцент5 2 3" xfId="98"/>
    <cellStyle name="40% - Акцент5 2 4" xfId="99"/>
    <cellStyle name="40% - Акцент5 3" xfId="100"/>
    <cellStyle name="40% - Акцент5 4" xfId="101"/>
    <cellStyle name="40% - Акцент5 5" xfId="102"/>
    <cellStyle name="40% - Акцент6" xfId="103"/>
    <cellStyle name="40% - Акцент6 2" xfId="104"/>
    <cellStyle name="40% - Акцент6 2 2" xfId="105"/>
    <cellStyle name="40% - Акцент6 2 3" xfId="106"/>
    <cellStyle name="40% - Акцент6 2 4" xfId="107"/>
    <cellStyle name="40% - Акцент6 3" xfId="108"/>
    <cellStyle name="40% - Акцент6 4" xfId="109"/>
    <cellStyle name="40% - Акцент6 5" xfId="110"/>
    <cellStyle name="60% - Акцент1" xfId="111"/>
    <cellStyle name="60% - Акцент1 2" xfId="112"/>
    <cellStyle name="60% - Акцент1 2 2" xfId="113"/>
    <cellStyle name="60% - Акцент1 2 3" xfId="114"/>
    <cellStyle name="60% - Акцент1 2 4" xfId="115"/>
    <cellStyle name="60% - Акцент1 3" xfId="116"/>
    <cellStyle name="60% - Акцент1 4" xfId="117"/>
    <cellStyle name="60% - Акцент1 5" xfId="118"/>
    <cellStyle name="60% - Акцент2" xfId="119"/>
    <cellStyle name="60% - Акцент2 2" xfId="120"/>
    <cellStyle name="60% - Акцент2 2 2" xfId="121"/>
    <cellStyle name="60% - Акцент2 2 3" xfId="122"/>
    <cellStyle name="60% - Акцент2 2 4" xfId="123"/>
    <cellStyle name="60% - Акцент2 3" xfId="124"/>
    <cellStyle name="60% - Акцент2 4" xfId="125"/>
    <cellStyle name="60% - Акцент2 5" xfId="126"/>
    <cellStyle name="60% - Акцент3" xfId="127"/>
    <cellStyle name="60% - Акцент3 2" xfId="128"/>
    <cellStyle name="60% - Акцент3 2 2" xfId="129"/>
    <cellStyle name="60% - Акцент3 2 3" xfId="130"/>
    <cellStyle name="60% - Акцент3 2 4" xfId="131"/>
    <cellStyle name="60% - Акцент3 3" xfId="132"/>
    <cellStyle name="60% - Акцент3 4" xfId="133"/>
    <cellStyle name="60% - Акцент3 5" xfId="134"/>
    <cellStyle name="60% - Акцент4" xfId="135"/>
    <cellStyle name="60% - Акцент4 2" xfId="136"/>
    <cellStyle name="60% - Акцент4 2 2" xfId="137"/>
    <cellStyle name="60% - Акцент4 2 3" xfId="138"/>
    <cellStyle name="60% - Акцент4 2 4" xfId="139"/>
    <cellStyle name="60% - Акцент4 3" xfId="140"/>
    <cellStyle name="60% - Акцент4 4" xfId="141"/>
    <cellStyle name="60% - Акцент4 5" xfId="142"/>
    <cellStyle name="60% - Акцент5" xfId="143"/>
    <cellStyle name="60% - Акцент5 2" xfId="144"/>
    <cellStyle name="60% - Акцент5 2 2" xfId="145"/>
    <cellStyle name="60% - Акцент5 2 3" xfId="146"/>
    <cellStyle name="60% - Акцент5 2 4" xfId="147"/>
    <cellStyle name="60% - Акцент5 3" xfId="148"/>
    <cellStyle name="60% - Акцент5 4" xfId="149"/>
    <cellStyle name="60% - Акцент5 5" xfId="150"/>
    <cellStyle name="60% - Акцент6" xfId="151"/>
    <cellStyle name="60% - Акцент6 2" xfId="152"/>
    <cellStyle name="60% - Акцент6 2 2" xfId="153"/>
    <cellStyle name="60% - Акцент6 2 3" xfId="154"/>
    <cellStyle name="60% - Акцент6 2 4" xfId="155"/>
    <cellStyle name="60% - Акцент6 3" xfId="156"/>
    <cellStyle name="60% - Акцент6 4" xfId="157"/>
    <cellStyle name="60% - Акцент6 5" xfId="158"/>
    <cellStyle name="Акцент1" xfId="159"/>
    <cellStyle name="Акцент1 2" xfId="160"/>
    <cellStyle name="Акцент1 2 2" xfId="161"/>
    <cellStyle name="Акцент1 2 3" xfId="162"/>
    <cellStyle name="Акцент1 2 4" xfId="163"/>
    <cellStyle name="Акцент1 3" xfId="164"/>
    <cellStyle name="Акцент1 4" xfId="165"/>
    <cellStyle name="Акцент1 5" xfId="166"/>
    <cellStyle name="Акцент2" xfId="167"/>
    <cellStyle name="Акцент2 2" xfId="168"/>
    <cellStyle name="Акцент2 2 2" xfId="169"/>
    <cellStyle name="Акцент2 2 3" xfId="170"/>
    <cellStyle name="Акцент2 2 4" xfId="171"/>
    <cellStyle name="Акцент2 3" xfId="172"/>
    <cellStyle name="Акцент2 4" xfId="173"/>
    <cellStyle name="Акцент2 5" xfId="174"/>
    <cellStyle name="Акцент3" xfId="175"/>
    <cellStyle name="Акцент3 2" xfId="176"/>
    <cellStyle name="Акцент3 2 2" xfId="177"/>
    <cellStyle name="Акцент3 2 3" xfId="178"/>
    <cellStyle name="Акцент3 2 4" xfId="179"/>
    <cellStyle name="Акцент3 3" xfId="180"/>
    <cellStyle name="Акцент3 4" xfId="181"/>
    <cellStyle name="Акцент3 5" xfId="182"/>
    <cellStyle name="Акцент4" xfId="183"/>
    <cellStyle name="Акцент4 2" xfId="184"/>
    <cellStyle name="Акцент4 2 2" xfId="185"/>
    <cellStyle name="Акцент4 2 3" xfId="186"/>
    <cellStyle name="Акцент4 2 4" xfId="187"/>
    <cellStyle name="Акцент4 3" xfId="188"/>
    <cellStyle name="Акцент4 4" xfId="189"/>
    <cellStyle name="Акцент4 5" xfId="190"/>
    <cellStyle name="Акцент5" xfId="191"/>
    <cellStyle name="Акцент5 2" xfId="192"/>
    <cellStyle name="Акцент5 2 2" xfId="193"/>
    <cellStyle name="Акцент5 2 3" xfId="194"/>
    <cellStyle name="Акцент5 2 4" xfId="195"/>
    <cellStyle name="Акцент5 3" xfId="196"/>
    <cellStyle name="Акцент5 4" xfId="197"/>
    <cellStyle name="Акцент5 5" xfId="198"/>
    <cellStyle name="Акцент6" xfId="199"/>
    <cellStyle name="Акцент6 2" xfId="200"/>
    <cellStyle name="Акцент6 2 2" xfId="201"/>
    <cellStyle name="Акцент6 2 3" xfId="202"/>
    <cellStyle name="Акцент6 2 4" xfId="203"/>
    <cellStyle name="Акцент6 3" xfId="204"/>
    <cellStyle name="Акцент6 4" xfId="205"/>
    <cellStyle name="Акцент6 5" xfId="206"/>
    <cellStyle name="Ввод " xfId="207"/>
    <cellStyle name="Ввод  2" xfId="208"/>
    <cellStyle name="Ввод  3" xfId="209"/>
    <cellStyle name="Ввод  4" xfId="210"/>
    <cellStyle name="Ввод  5" xfId="211"/>
    <cellStyle name="Вывод" xfId="212"/>
    <cellStyle name="Вывод 2" xfId="213"/>
    <cellStyle name="Вывод 3" xfId="214"/>
    <cellStyle name="Вывод 4" xfId="215"/>
    <cellStyle name="Вывод 5" xfId="216"/>
    <cellStyle name="Вычисление" xfId="217"/>
    <cellStyle name="Вычисление 2" xfId="218"/>
    <cellStyle name="Вычисление 3" xfId="219"/>
    <cellStyle name="Вычисление 4" xfId="220"/>
    <cellStyle name="Вычисление 5" xfId="221"/>
    <cellStyle name="Hyperlink" xfId="222"/>
    <cellStyle name="Currency" xfId="223"/>
    <cellStyle name="Currency [0]" xfId="224"/>
    <cellStyle name="Заголовок 1" xfId="225"/>
    <cellStyle name="Заголовок 1 2" xfId="226"/>
    <cellStyle name="Заголовок 1 3" xfId="227"/>
    <cellStyle name="Заголовок 1 4" xfId="228"/>
    <cellStyle name="Заголовок 1 5" xfId="229"/>
    <cellStyle name="Заголовок 2" xfId="230"/>
    <cellStyle name="Заголовок 2 2" xfId="231"/>
    <cellStyle name="Заголовок 2 3" xfId="232"/>
    <cellStyle name="Заголовок 2 4" xfId="233"/>
    <cellStyle name="Заголовок 2 5" xfId="234"/>
    <cellStyle name="Заголовок 3" xfId="235"/>
    <cellStyle name="Заголовок 3 2" xfId="236"/>
    <cellStyle name="Заголовок 3 3" xfId="237"/>
    <cellStyle name="Заголовок 3 4" xfId="238"/>
    <cellStyle name="Заголовок 3 5" xfId="239"/>
    <cellStyle name="Заголовок 4" xfId="240"/>
    <cellStyle name="Заголовок 4 2" xfId="241"/>
    <cellStyle name="Заголовок 4 3" xfId="242"/>
    <cellStyle name="Заголовок 4 4" xfId="243"/>
    <cellStyle name="Заголовок 4 5" xfId="244"/>
    <cellStyle name="Итог" xfId="245"/>
    <cellStyle name="Итог 2" xfId="246"/>
    <cellStyle name="Итог 2 2" xfId="247"/>
    <cellStyle name="Итог 2 3" xfId="248"/>
    <cellStyle name="Итог 2 4" xfId="249"/>
    <cellStyle name="Итог 3" xfId="250"/>
    <cellStyle name="Итог 4" xfId="251"/>
    <cellStyle name="Итог 5" xfId="252"/>
    <cellStyle name="Контрольная ячейка" xfId="253"/>
    <cellStyle name="Контрольная ячейка 2" xfId="254"/>
    <cellStyle name="Контрольная ячейка 2 2" xfId="255"/>
    <cellStyle name="Контрольная ячейка 2 3" xfId="256"/>
    <cellStyle name="Контрольная ячейка 2 4" xfId="257"/>
    <cellStyle name="Контрольная ячейка 3" xfId="258"/>
    <cellStyle name="Контрольная ячейка 4" xfId="259"/>
    <cellStyle name="Контрольная ячейка 5" xfId="260"/>
    <cellStyle name="Название" xfId="261"/>
    <cellStyle name="Название 2" xfId="262"/>
    <cellStyle name="Название 3" xfId="263"/>
    <cellStyle name="Название 4" xfId="264"/>
    <cellStyle name="Название 5" xfId="265"/>
    <cellStyle name="Нейтральный" xfId="266"/>
    <cellStyle name="Нейтральный 2" xfId="267"/>
    <cellStyle name="Нейтральный 3" xfId="268"/>
    <cellStyle name="Нейтральный 4" xfId="269"/>
    <cellStyle name="Нейтральный 5" xfId="270"/>
    <cellStyle name="Обычный 2" xfId="271"/>
    <cellStyle name="Обычный 2 2" xfId="272"/>
    <cellStyle name="Обычный 2 2 3" xfId="273"/>
    <cellStyle name="Обычный 3" xfId="274"/>
    <cellStyle name="Обычный 4" xfId="275"/>
    <cellStyle name="Обычный 5" xfId="276"/>
    <cellStyle name="Followed Hyperlink" xfId="277"/>
    <cellStyle name="Плохой" xfId="278"/>
    <cellStyle name="Плохой 2" xfId="279"/>
    <cellStyle name="Плохой 3" xfId="280"/>
    <cellStyle name="Плохой 4" xfId="281"/>
    <cellStyle name="Плохой 5" xfId="282"/>
    <cellStyle name="Пояснение" xfId="283"/>
    <cellStyle name="Пояснение 2" xfId="284"/>
    <cellStyle name="Пояснение 3" xfId="285"/>
    <cellStyle name="Пояснение 4" xfId="286"/>
    <cellStyle name="Пояснение 5" xfId="287"/>
    <cellStyle name="Примечание" xfId="288"/>
    <cellStyle name="Примечание 2" xfId="289"/>
    <cellStyle name="Примечание 3" xfId="290"/>
    <cellStyle name="Примечание 4" xfId="291"/>
    <cellStyle name="Примечание 5" xfId="292"/>
    <cellStyle name="Percent" xfId="293"/>
    <cellStyle name="Связанная ячейка" xfId="294"/>
    <cellStyle name="Связанная ячейка 2" xfId="295"/>
    <cellStyle name="Связанная ячейка 3" xfId="296"/>
    <cellStyle name="Связанная ячейка 4" xfId="297"/>
    <cellStyle name="Связанная ячейка 5" xfId="298"/>
    <cellStyle name="Текст предупреждения" xfId="299"/>
    <cellStyle name="Текст предупреждения 2" xfId="300"/>
    <cellStyle name="Текст предупреждения 2 2" xfId="301"/>
    <cellStyle name="Текст предупреждения 2 3" xfId="302"/>
    <cellStyle name="Текст предупреждения 2 4" xfId="303"/>
    <cellStyle name="Текст предупреждения 3" xfId="304"/>
    <cellStyle name="Текст предупреждения 4" xfId="305"/>
    <cellStyle name="Текст предупреждения 5" xfId="306"/>
    <cellStyle name="Comma" xfId="307"/>
    <cellStyle name="Comma [0]" xfId="308"/>
    <cellStyle name="Хороший" xfId="309"/>
    <cellStyle name="Хороший 2" xfId="310"/>
    <cellStyle name="Хороший 3" xfId="311"/>
    <cellStyle name="Хороший 4" xfId="312"/>
    <cellStyle name="Хороший 5" xfId="3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zoomScalePageLayoutView="0" workbookViewId="0" topLeftCell="A67">
      <selection activeCell="A73" sqref="A73:E75"/>
    </sheetView>
  </sheetViews>
  <sheetFormatPr defaultColWidth="9.00390625" defaultRowHeight="12.75"/>
  <cols>
    <col min="1" max="1" width="28.25390625" style="36" customWidth="1"/>
    <col min="2" max="2" width="36.625" style="36" customWidth="1"/>
    <col min="3" max="3" width="10.625" style="36" customWidth="1"/>
    <col min="4" max="4" width="10.25390625" style="36" customWidth="1"/>
    <col min="5" max="5" width="10.375" style="36" customWidth="1"/>
  </cols>
  <sheetData>
    <row r="1" spans="3:5" ht="15.75">
      <c r="C1" s="93" t="s">
        <v>97</v>
      </c>
      <c r="D1" s="93"/>
      <c r="E1" s="93"/>
    </row>
    <row r="3" spans="3:5" ht="15">
      <c r="C3" s="95" t="s">
        <v>96</v>
      </c>
      <c r="D3" s="95"/>
      <c r="E3" s="95"/>
    </row>
    <row r="5" spans="1:5" ht="15.75">
      <c r="A5" s="94" t="s">
        <v>103</v>
      </c>
      <c r="B5" s="94"/>
      <c r="C5" s="94"/>
      <c r="D5" s="94"/>
      <c r="E5" s="94"/>
    </row>
    <row r="6" spans="1:5" ht="15.75">
      <c r="A6" s="94" t="s">
        <v>253</v>
      </c>
      <c r="B6" s="94"/>
      <c r="C6" s="94"/>
      <c r="D6" s="94"/>
      <c r="E6" s="94"/>
    </row>
    <row r="9" spans="1:5" ht="63" customHeight="1">
      <c r="A9" s="72" t="s">
        <v>33</v>
      </c>
      <c r="B9" s="72" t="s">
        <v>120</v>
      </c>
      <c r="C9" s="72" t="s">
        <v>225</v>
      </c>
      <c r="D9" s="72" t="s">
        <v>254</v>
      </c>
      <c r="E9" s="72" t="s">
        <v>88</v>
      </c>
    </row>
    <row r="10" spans="1:5" ht="15.75">
      <c r="A10" s="20">
        <v>1</v>
      </c>
      <c r="B10" s="20">
        <v>2</v>
      </c>
      <c r="C10" s="20">
        <v>3</v>
      </c>
      <c r="D10" s="41">
        <v>4</v>
      </c>
      <c r="E10" s="41">
        <v>5</v>
      </c>
    </row>
    <row r="11" spans="1:5" ht="33" customHeight="1">
      <c r="A11" s="21" t="s">
        <v>61</v>
      </c>
      <c r="B11" s="22" t="s">
        <v>143</v>
      </c>
      <c r="C11" s="23">
        <f>C12+C14+C16+C19+C23+C28+C22+C26</f>
        <v>10230.5</v>
      </c>
      <c r="D11" s="23">
        <f>D12+D14+D16+D19+D23+D28+D22+D26</f>
        <v>7180.799999999999</v>
      </c>
      <c r="E11" s="33">
        <f>D11/C11*100</f>
        <v>70.19011778505448</v>
      </c>
    </row>
    <row r="12" spans="1:5" ht="23.25" customHeight="1">
      <c r="A12" s="21" t="s">
        <v>0</v>
      </c>
      <c r="B12" s="24" t="s">
        <v>62</v>
      </c>
      <c r="C12" s="23">
        <f>C13</f>
        <v>7440</v>
      </c>
      <c r="D12" s="23">
        <f>D13</f>
        <v>4808.2</v>
      </c>
      <c r="E12" s="33">
        <f>D12/C12*100</f>
        <v>64.6263440860215</v>
      </c>
    </row>
    <row r="13" spans="1:5" ht="18" customHeight="1">
      <c r="A13" s="20" t="s">
        <v>1</v>
      </c>
      <c r="B13" s="25" t="s">
        <v>2</v>
      </c>
      <c r="C13" s="26">
        <v>7440</v>
      </c>
      <c r="D13" s="26">
        <v>4808.2</v>
      </c>
      <c r="E13" s="42">
        <f>D13/C13*100</f>
        <v>64.6263440860215</v>
      </c>
    </row>
    <row r="14" spans="1:5" ht="20.25" customHeight="1">
      <c r="A14" s="21" t="s">
        <v>3</v>
      </c>
      <c r="B14" s="24" t="s">
        <v>63</v>
      </c>
      <c r="C14" s="23">
        <f>C15</f>
        <v>360</v>
      </c>
      <c r="D14" s="23">
        <f>D15</f>
        <v>215.7</v>
      </c>
      <c r="E14" s="33">
        <f aca="true" t="shared" si="0" ref="E14:E40">D14/C14*100</f>
        <v>59.916666666666664</v>
      </c>
    </row>
    <row r="15" spans="1:5" ht="33.75" customHeight="1">
      <c r="A15" s="20" t="s">
        <v>64</v>
      </c>
      <c r="B15" s="25" t="s">
        <v>6</v>
      </c>
      <c r="C15" s="26">
        <v>360</v>
      </c>
      <c r="D15" s="26">
        <v>215.7</v>
      </c>
      <c r="E15" s="42">
        <f t="shared" si="0"/>
        <v>59.916666666666664</v>
      </c>
    </row>
    <row r="16" spans="1:5" ht="35.25" customHeight="1">
      <c r="A16" s="21" t="s">
        <v>65</v>
      </c>
      <c r="B16" s="24" t="s">
        <v>66</v>
      </c>
      <c r="C16" s="23">
        <f>C17+C18</f>
        <v>1575</v>
      </c>
      <c r="D16" s="23">
        <f>D17+D18</f>
        <v>1172.5</v>
      </c>
      <c r="E16" s="33">
        <f t="shared" si="0"/>
        <v>74.44444444444444</v>
      </c>
    </row>
    <row r="17" spans="1:5" ht="31.5">
      <c r="A17" s="20" t="s">
        <v>67</v>
      </c>
      <c r="B17" s="25" t="s">
        <v>68</v>
      </c>
      <c r="C17" s="26">
        <v>660</v>
      </c>
      <c r="D17" s="26">
        <v>196</v>
      </c>
      <c r="E17" s="42">
        <f t="shared" si="0"/>
        <v>29.6969696969697</v>
      </c>
    </row>
    <row r="18" spans="1:5" ht="20.25" customHeight="1">
      <c r="A18" s="20" t="s">
        <v>69</v>
      </c>
      <c r="B18" s="25" t="s">
        <v>70</v>
      </c>
      <c r="C18" s="26">
        <v>915</v>
      </c>
      <c r="D18" s="26">
        <v>976.5</v>
      </c>
      <c r="E18" s="42">
        <f t="shared" si="0"/>
        <v>106.72131147540983</v>
      </c>
    </row>
    <row r="19" spans="1:5" ht="70.5" customHeight="1">
      <c r="A19" s="21" t="s">
        <v>71</v>
      </c>
      <c r="B19" s="24" t="s">
        <v>72</v>
      </c>
      <c r="C19" s="23">
        <f>C20+C21</f>
        <v>795.5</v>
      </c>
      <c r="D19" s="23">
        <f>D20+D21</f>
        <v>700.4</v>
      </c>
      <c r="E19" s="33">
        <f t="shared" si="0"/>
        <v>88.04525455688245</v>
      </c>
    </row>
    <row r="20" spans="1:5" ht="155.25" customHeight="1">
      <c r="A20" s="20" t="s">
        <v>179</v>
      </c>
      <c r="B20" s="25" t="s">
        <v>73</v>
      </c>
      <c r="C20" s="26">
        <v>760.5</v>
      </c>
      <c r="D20" s="26">
        <v>699.1</v>
      </c>
      <c r="E20" s="42">
        <f t="shared" si="0"/>
        <v>91.92636423405655</v>
      </c>
    </row>
    <row r="21" spans="1:5" ht="117" customHeight="1">
      <c r="A21" s="20" t="s">
        <v>74</v>
      </c>
      <c r="B21" s="25" t="s">
        <v>75</v>
      </c>
      <c r="C21" s="26">
        <v>35</v>
      </c>
      <c r="D21" s="26">
        <v>1.3</v>
      </c>
      <c r="E21" s="42">
        <f t="shared" si="0"/>
        <v>3.7142857142857144</v>
      </c>
    </row>
    <row r="22" spans="1:5" ht="51.75" customHeight="1">
      <c r="A22" s="21" t="s">
        <v>150</v>
      </c>
      <c r="B22" s="24" t="s">
        <v>151</v>
      </c>
      <c r="C22" s="23"/>
      <c r="D22" s="23">
        <v>8</v>
      </c>
      <c r="E22" s="33"/>
    </row>
    <row r="23" spans="1:5" ht="41.25" customHeight="1">
      <c r="A23" s="20" t="s">
        <v>76</v>
      </c>
      <c r="B23" s="25" t="s">
        <v>77</v>
      </c>
      <c r="C23" s="26">
        <f>C25+C24</f>
        <v>60</v>
      </c>
      <c r="D23" s="26">
        <f>D25+D24</f>
        <v>218.3</v>
      </c>
      <c r="E23" s="42">
        <f t="shared" si="0"/>
        <v>363.83333333333337</v>
      </c>
    </row>
    <row r="24" spans="1:5" ht="180" customHeight="1">
      <c r="A24" s="20" t="s">
        <v>226</v>
      </c>
      <c r="B24" s="25" t="s">
        <v>227</v>
      </c>
      <c r="C24" s="26"/>
      <c r="D24" s="26">
        <v>65.5</v>
      </c>
      <c r="E24" s="42"/>
    </row>
    <row r="25" spans="1:5" ht="87.75" customHeight="1">
      <c r="A25" s="20" t="s">
        <v>180</v>
      </c>
      <c r="B25" s="25" t="s">
        <v>78</v>
      </c>
      <c r="C25" s="26">
        <v>60</v>
      </c>
      <c r="D25" s="26">
        <v>152.8</v>
      </c>
      <c r="E25" s="42">
        <f t="shared" si="0"/>
        <v>254.66666666666669</v>
      </c>
    </row>
    <row r="26" spans="1:5" ht="39" customHeight="1">
      <c r="A26" s="21" t="s">
        <v>206</v>
      </c>
      <c r="B26" s="24" t="s">
        <v>200</v>
      </c>
      <c r="C26" s="23">
        <f>C27</f>
        <v>0</v>
      </c>
      <c r="D26" s="23">
        <f>D27</f>
        <v>2</v>
      </c>
      <c r="E26" s="33"/>
    </row>
    <row r="27" spans="1:5" ht="77.25" customHeight="1">
      <c r="A27" s="20" t="s">
        <v>207</v>
      </c>
      <c r="B27" s="25" t="s">
        <v>208</v>
      </c>
      <c r="C27" s="26"/>
      <c r="D27" s="26">
        <v>2</v>
      </c>
      <c r="E27" s="42"/>
    </row>
    <row r="28" spans="1:5" ht="19.5" customHeight="1">
      <c r="A28" s="21" t="s">
        <v>144</v>
      </c>
      <c r="B28" s="24" t="s">
        <v>92</v>
      </c>
      <c r="C28" s="23">
        <f>C29</f>
        <v>0</v>
      </c>
      <c r="D28" s="23">
        <f>D29</f>
        <v>55.7</v>
      </c>
      <c r="E28" s="42"/>
    </row>
    <row r="29" spans="1:5" ht="39.75" customHeight="1">
      <c r="A29" s="27" t="s">
        <v>145</v>
      </c>
      <c r="B29" s="28" t="s">
        <v>93</v>
      </c>
      <c r="C29" s="26"/>
      <c r="D29" s="26">
        <v>55.7</v>
      </c>
      <c r="E29" s="42"/>
    </row>
    <row r="30" spans="1:5" ht="20.25" customHeight="1">
      <c r="A30" s="21"/>
      <c r="B30" s="24" t="s">
        <v>79</v>
      </c>
      <c r="C30" s="23">
        <f>C11</f>
        <v>10230.5</v>
      </c>
      <c r="D30" s="23">
        <f>D11</f>
        <v>7180.799999999999</v>
      </c>
      <c r="E30" s="33">
        <f t="shared" si="0"/>
        <v>70.19011778505448</v>
      </c>
    </row>
    <row r="31" spans="1:5" ht="24.75" customHeight="1">
      <c r="A31" s="21" t="s">
        <v>80</v>
      </c>
      <c r="B31" s="24" t="s">
        <v>81</v>
      </c>
      <c r="C31" s="23">
        <f>C32+C34+C37</f>
        <v>10791.2</v>
      </c>
      <c r="D31" s="23">
        <f>D32+D34+D37</f>
        <v>8249.800000000001</v>
      </c>
      <c r="E31" s="33">
        <f t="shared" si="0"/>
        <v>76.44932908295648</v>
      </c>
    </row>
    <row r="32" spans="1:5" ht="54.75" customHeight="1">
      <c r="A32" s="21" t="s">
        <v>35</v>
      </c>
      <c r="B32" s="49" t="s">
        <v>250</v>
      </c>
      <c r="C32" s="23">
        <f>C33</f>
        <v>5680</v>
      </c>
      <c r="D32" s="23">
        <f>D33</f>
        <v>4260</v>
      </c>
      <c r="E32" s="33">
        <f t="shared" si="0"/>
        <v>75</v>
      </c>
    </row>
    <row r="33" spans="1:5" ht="53.25" customHeight="1">
      <c r="A33" s="20" t="s">
        <v>14</v>
      </c>
      <c r="B33" s="25" t="s">
        <v>83</v>
      </c>
      <c r="C33" s="26">
        <v>5680</v>
      </c>
      <c r="D33" s="26">
        <v>4260</v>
      </c>
      <c r="E33" s="42">
        <f t="shared" si="0"/>
        <v>75</v>
      </c>
    </row>
    <row r="34" spans="1:5" ht="51" customHeight="1">
      <c r="A34" s="43" t="s">
        <v>172</v>
      </c>
      <c r="B34" s="49" t="s">
        <v>251</v>
      </c>
      <c r="C34" s="23">
        <f>C35+C36</f>
        <v>4747.1</v>
      </c>
      <c r="D34" s="23">
        <f>D35+D36</f>
        <v>3630.1</v>
      </c>
      <c r="E34" s="42">
        <f t="shared" si="0"/>
        <v>76.4698447473194</v>
      </c>
    </row>
    <row r="35" spans="1:5" s="61" customFormat="1" ht="51" customHeight="1">
      <c r="A35" s="59" t="s">
        <v>228</v>
      </c>
      <c r="B35" s="25" t="s">
        <v>229</v>
      </c>
      <c r="C35" s="60">
        <v>279.1</v>
      </c>
      <c r="D35" s="26">
        <v>279.1</v>
      </c>
      <c r="E35" s="42">
        <f t="shared" si="0"/>
        <v>100</v>
      </c>
    </row>
    <row r="36" spans="1:5" s="61" customFormat="1" ht="42.75" customHeight="1">
      <c r="A36" s="20" t="s">
        <v>84</v>
      </c>
      <c r="B36" s="25" t="s">
        <v>85</v>
      </c>
      <c r="C36" s="26">
        <v>4468</v>
      </c>
      <c r="D36" s="26">
        <v>3351</v>
      </c>
      <c r="E36" s="42">
        <f t="shared" si="0"/>
        <v>75</v>
      </c>
    </row>
    <row r="37" spans="1:5" ht="49.5" customHeight="1">
      <c r="A37" s="21" t="s">
        <v>50</v>
      </c>
      <c r="B37" s="24" t="s">
        <v>86</v>
      </c>
      <c r="C37" s="23">
        <f>C38+C39</f>
        <v>364.09999999999997</v>
      </c>
      <c r="D37" s="23">
        <f>D38+D39</f>
        <v>359.7</v>
      </c>
      <c r="E37" s="33">
        <f t="shared" si="0"/>
        <v>98.7915407854985</v>
      </c>
    </row>
    <row r="38" spans="1:5" s="58" customFormat="1" ht="67.5" customHeight="1">
      <c r="A38" s="20" t="s">
        <v>54</v>
      </c>
      <c r="B38" s="25" t="s">
        <v>87</v>
      </c>
      <c r="C38" s="26">
        <v>346.4</v>
      </c>
      <c r="D38" s="26">
        <v>346.4</v>
      </c>
      <c r="E38" s="42">
        <f t="shared" si="0"/>
        <v>100</v>
      </c>
    </row>
    <row r="39" spans="1:5" ht="66" customHeight="1">
      <c r="A39" s="20" t="s">
        <v>89</v>
      </c>
      <c r="B39" s="25" t="s">
        <v>90</v>
      </c>
      <c r="C39" s="26">
        <v>17.7</v>
      </c>
      <c r="D39" s="26">
        <v>13.3</v>
      </c>
      <c r="E39" s="42">
        <f t="shared" si="0"/>
        <v>75.14124293785312</v>
      </c>
    </row>
    <row r="40" spans="1:5" ht="18" customHeight="1">
      <c r="A40" s="29"/>
      <c r="B40" s="24" t="s">
        <v>106</v>
      </c>
      <c r="C40" s="23">
        <f>C30+C31</f>
        <v>21021.7</v>
      </c>
      <c r="D40" s="23">
        <f>D30+D31</f>
        <v>15430.6</v>
      </c>
      <c r="E40" s="33">
        <f t="shared" si="0"/>
        <v>73.40319764814454</v>
      </c>
    </row>
    <row r="41" spans="1:5" ht="18" customHeight="1">
      <c r="A41" s="96" t="s">
        <v>95</v>
      </c>
      <c r="B41" s="97"/>
      <c r="C41" s="97"/>
      <c r="D41" s="97"/>
      <c r="E41" s="98"/>
    </row>
    <row r="42" spans="1:5" ht="19.5" customHeight="1">
      <c r="A42" s="21" t="s">
        <v>15</v>
      </c>
      <c r="B42" s="24" t="s">
        <v>16</v>
      </c>
      <c r="C42" s="21">
        <f>SUM(C43:C48)</f>
        <v>5605.7</v>
      </c>
      <c r="D42" s="21">
        <f>SUM(D43:D48)</f>
        <v>3958.8999999999996</v>
      </c>
      <c r="E42" s="44">
        <f aca="true" t="shared" si="1" ref="E42:E72">D42/C42*100</f>
        <v>70.62275897746936</v>
      </c>
    </row>
    <row r="43" spans="1:5" ht="67.5" customHeight="1">
      <c r="A43" s="20" t="s">
        <v>17</v>
      </c>
      <c r="B43" s="25" t="s">
        <v>56</v>
      </c>
      <c r="C43" s="20">
        <v>682.1</v>
      </c>
      <c r="D43" s="20">
        <v>512.1</v>
      </c>
      <c r="E43" s="46">
        <f t="shared" si="1"/>
        <v>75.07696818648292</v>
      </c>
    </row>
    <row r="44" spans="1:5" ht="99.75" customHeight="1">
      <c r="A44" s="45" t="s">
        <v>57</v>
      </c>
      <c r="B44" s="87" t="s">
        <v>248</v>
      </c>
      <c r="C44" s="20">
        <v>100.5</v>
      </c>
      <c r="D44" s="20">
        <v>55.5</v>
      </c>
      <c r="E44" s="46">
        <f t="shared" si="1"/>
        <v>55.223880597014926</v>
      </c>
    </row>
    <row r="45" spans="1:5" ht="98.25" customHeight="1">
      <c r="A45" s="20" t="s">
        <v>18</v>
      </c>
      <c r="B45" s="25" t="s">
        <v>164</v>
      </c>
      <c r="C45" s="20">
        <v>3255</v>
      </c>
      <c r="D45" s="20">
        <v>1893.1</v>
      </c>
      <c r="E45" s="46">
        <f t="shared" si="1"/>
        <v>58.15975422427036</v>
      </c>
    </row>
    <row r="46" spans="1:5" ht="36.75" customHeight="1">
      <c r="A46" s="20" t="s">
        <v>245</v>
      </c>
      <c r="B46" s="84" t="s">
        <v>246</v>
      </c>
      <c r="C46" s="20">
        <v>205.4</v>
      </c>
      <c r="D46" s="20">
        <v>205.4</v>
      </c>
      <c r="E46" s="46">
        <f t="shared" si="1"/>
        <v>100</v>
      </c>
    </row>
    <row r="47" spans="1:5" ht="21" customHeight="1">
      <c r="A47" s="20" t="s">
        <v>158</v>
      </c>
      <c r="B47" s="25" t="s">
        <v>139</v>
      </c>
      <c r="C47" s="20">
        <v>19</v>
      </c>
      <c r="D47" s="20"/>
      <c r="E47" s="46">
        <f t="shared" si="1"/>
        <v>0</v>
      </c>
    </row>
    <row r="48" spans="1:5" ht="35.25" customHeight="1">
      <c r="A48" s="20" t="s">
        <v>159</v>
      </c>
      <c r="B48" s="25" t="s">
        <v>140</v>
      </c>
      <c r="C48" s="20">
        <v>1343.7</v>
      </c>
      <c r="D48" s="20">
        <v>1292.8</v>
      </c>
      <c r="E48" s="42">
        <f t="shared" si="1"/>
        <v>96.21195207263526</v>
      </c>
    </row>
    <row r="49" spans="1:5" ht="19.5" customHeight="1">
      <c r="A49" s="21" t="s">
        <v>19</v>
      </c>
      <c r="B49" s="24" t="s">
        <v>20</v>
      </c>
      <c r="C49" s="21">
        <f>C50</f>
        <v>347.5</v>
      </c>
      <c r="D49" s="21">
        <f>D50</f>
        <v>215.9</v>
      </c>
      <c r="E49" s="33">
        <f t="shared" si="1"/>
        <v>62.129496402877706</v>
      </c>
    </row>
    <row r="50" spans="1:5" ht="39" customHeight="1">
      <c r="A50" s="20" t="s">
        <v>42</v>
      </c>
      <c r="B50" s="25" t="s">
        <v>43</v>
      </c>
      <c r="C50" s="20">
        <v>347.5</v>
      </c>
      <c r="D50" s="20">
        <v>215.9</v>
      </c>
      <c r="E50" s="42">
        <f t="shared" si="1"/>
        <v>62.129496402877706</v>
      </c>
    </row>
    <row r="51" spans="1:5" ht="38.25" customHeight="1">
      <c r="A51" s="21" t="s">
        <v>21</v>
      </c>
      <c r="B51" s="24" t="s">
        <v>185</v>
      </c>
      <c r="C51" s="21">
        <f>C52</f>
        <v>35</v>
      </c>
      <c r="D51" s="21">
        <f>D52</f>
        <v>31.6</v>
      </c>
      <c r="E51" s="33">
        <f t="shared" si="1"/>
        <v>90.28571428571429</v>
      </c>
    </row>
    <row r="52" spans="1:5" ht="36.75" customHeight="1">
      <c r="A52" s="20" t="s">
        <v>115</v>
      </c>
      <c r="B52" s="25" t="s">
        <v>186</v>
      </c>
      <c r="C52" s="20">
        <v>35</v>
      </c>
      <c r="D52" s="20">
        <v>31.6</v>
      </c>
      <c r="E52" s="42">
        <f t="shared" si="1"/>
        <v>90.28571428571429</v>
      </c>
    </row>
    <row r="53" spans="1:5" ht="20.25" customHeight="1">
      <c r="A53" s="21" t="s">
        <v>37</v>
      </c>
      <c r="B53" s="24" t="s">
        <v>38</v>
      </c>
      <c r="C53" s="21">
        <f>C55+C54</f>
        <v>588.3</v>
      </c>
      <c r="D53" s="21">
        <f>D55+D54</f>
        <v>497.2</v>
      </c>
      <c r="E53" s="33">
        <f t="shared" si="1"/>
        <v>84.51470338262791</v>
      </c>
    </row>
    <row r="54" spans="1:5" ht="42" customHeight="1">
      <c r="A54" s="20" t="s">
        <v>175</v>
      </c>
      <c r="B54" s="25" t="s">
        <v>247</v>
      </c>
      <c r="C54" s="20">
        <v>507.8</v>
      </c>
      <c r="D54" s="20">
        <v>427.5</v>
      </c>
      <c r="E54" s="42">
        <f t="shared" si="1"/>
        <v>84.18668767231193</v>
      </c>
    </row>
    <row r="55" spans="1:5" ht="19.5" customHeight="1">
      <c r="A55" s="20" t="s">
        <v>58</v>
      </c>
      <c r="B55" s="25" t="s">
        <v>116</v>
      </c>
      <c r="C55" s="20">
        <v>80.5</v>
      </c>
      <c r="D55" s="20">
        <v>69.7</v>
      </c>
      <c r="E55" s="42">
        <f t="shared" si="1"/>
        <v>86.58385093167702</v>
      </c>
    </row>
    <row r="56" spans="1:5" ht="38.25" customHeight="1">
      <c r="A56" s="21" t="s">
        <v>23</v>
      </c>
      <c r="B56" s="24" t="s">
        <v>24</v>
      </c>
      <c r="C56" s="21">
        <f>SUM(C57:C60)</f>
        <v>11219.8</v>
      </c>
      <c r="D56" s="21">
        <f>SUM(D57:D60)</f>
        <v>7267.6</v>
      </c>
      <c r="E56" s="33">
        <f t="shared" si="1"/>
        <v>64.7747731688622</v>
      </c>
    </row>
    <row r="57" spans="1:5" ht="23.25" customHeight="1">
      <c r="A57" s="20" t="s">
        <v>165</v>
      </c>
      <c r="B57" s="25" t="s">
        <v>187</v>
      </c>
      <c r="C57" s="20">
        <v>50</v>
      </c>
      <c r="D57" s="20"/>
      <c r="E57" s="42">
        <f t="shared" si="1"/>
        <v>0</v>
      </c>
    </row>
    <row r="58" spans="1:5" ht="22.5" customHeight="1">
      <c r="A58" s="20" t="s">
        <v>25</v>
      </c>
      <c r="B58" s="25" t="s">
        <v>36</v>
      </c>
      <c r="C58" s="20">
        <v>2595.2</v>
      </c>
      <c r="D58" s="20">
        <v>1963.4</v>
      </c>
      <c r="E58" s="46">
        <f t="shared" si="1"/>
        <v>75.65505548705302</v>
      </c>
    </row>
    <row r="59" spans="1:5" ht="21" customHeight="1">
      <c r="A59" s="20" t="s">
        <v>44</v>
      </c>
      <c r="B59" s="25" t="s">
        <v>34</v>
      </c>
      <c r="C59" s="20">
        <v>4397.4</v>
      </c>
      <c r="D59" s="20">
        <v>2685.7</v>
      </c>
      <c r="E59" s="46">
        <f t="shared" si="1"/>
        <v>61.074725974439446</v>
      </c>
    </row>
    <row r="60" spans="1:5" ht="41.25" customHeight="1">
      <c r="A60" s="20" t="s">
        <v>59</v>
      </c>
      <c r="B60" s="47" t="s">
        <v>142</v>
      </c>
      <c r="C60" s="20">
        <v>4177.2</v>
      </c>
      <c r="D60" s="20">
        <v>2618.5</v>
      </c>
      <c r="E60" s="42">
        <f t="shared" si="1"/>
        <v>62.68553097768841</v>
      </c>
    </row>
    <row r="61" spans="1:5" ht="20.25" customHeight="1">
      <c r="A61" s="21" t="s">
        <v>26</v>
      </c>
      <c r="B61" s="24" t="s">
        <v>27</v>
      </c>
      <c r="C61" s="21">
        <f>C62</f>
        <v>70</v>
      </c>
      <c r="D61" s="21">
        <f>D62</f>
        <v>26.4</v>
      </c>
      <c r="E61" s="33">
        <f t="shared" si="1"/>
        <v>37.71428571428571</v>
      </c>
    </row>
    <row r="62" spans="1:5" ht="36" customHeight="1">
      <c r="A62" s="20" t="s">
        <v>32</v>
      </c>
      <c r="B62" s="25" t="s">
        <v>45</v>
      </c>
      <c r="C62" s="20">
        <v>70</v>
      </c>
      <c r="D62" s="20">
        <v>26.4</v>
      </c>
      <c r="E62" s="42">
        <f t="shared" si="1"/>
        <v>37.71428571428571</v>
      </c>
    </row>
    <row r="63" spans="1:5" ht="24" customHeight="1">
      <c r="A63" s="21" t="s">
        <v>28</v>
      </c>
      <c r="B63" s="24" t="s">
        <v>160</v>
      </c>
      <c r="C63" s="21">
        <f>C64</f>
        <v>2984.8</v>
      </c>
      <c r="D63" s="21">
        <f>D64</f>
        <v>1869.3</v>
      </c>
      <c r="E63" s="33">
        <f t="shared" si="1"/>
        <v>62.62731171267756</v>
      </c>
    </row>
    <row r="64" spans="1:5" ht="21.75" customHeight="1">
      <c r="A64" s="20" t="s">
        <v>29</v>
      </c>
      <c r="B64" s="25" t="s">
        <v>30</v>
      </c>
      <c r="C64" s="20">
        <v>2984.8</v>
      </c>
      <c r="D64" s="20">
        <v>1869.3</v>
      </c>
      <c r="E64" s="42">
        <f t="shared" si="1"/>
        <v>62.62731171267756</v>
      </c>
    </row>
    <row r="65" spans="1:5" ht="18.75" customHeight="1">
      <c r="A65" s="21">
        <v>1000</v>
      </c>
      <c r="B65" s="24" t="s">
        <v>46</v>
      </c>
      <c r="C65" s="21">
        <f>C66+C67</f>
        <v>1002</v>
      </c>
      <c r="D65" s="21">
        <f>D66+D67</f>
        <v>264</v>
      </c>
      <c r="E65" s="33">
        <f t="shared" si="1"/>
        <v>26.34730538922156</v>
      </c>
    </row>
    <row r="66" spans="1:5" ht="20.25" customHeight="1">
      <c r="A66" s="20">
        <v>1001</v>
      </c>
      <c r="B66" s="25" t="s">
        <v>138</v>
      </c>
      <c r="C66" s="20">
        <v>44.5</v>
      </c>
      <c r="D66" s="20">
        <v>29.6</v>
      </c>
      <c r="E66" s="42">
        <f t="shared" si="1"/>
        <v>66.51685393258427</v>
      </c>
    </row>
    <row r="67" spans="1:5" ht="20.25" customHeight="1">
      <c r="A67" s="20">
        <v>1003</v>
      </c>
      <c r="B67" s="47" t="s">
        <v>47</v>
      </c>
      <c r="C67" s="20">
        <v>957.5</v>
      </c>
      <c r="D67" s="20">
        <v>234.4</v>
      </c>
      <c r="E67" s="42">
        <f t="shared" si="1"/>
        <v>24.480417754569192</v>
      </c>
    </row>
    <row r="68" spans="1:5" ht="24" customHeight="1">
      <c r="A68" s="21">
        <v>1100</v>
      </c>
      <c r="B68" s="24" t="s">
        <v>60</v>
      </c>
      <c r="C68" s="21">
        <f>C69</f>
        <v>60</v>
      </c>
      <c r="D68" s="21">
        <f>D69</f>
        <v>9.9</v>
      </c>
      <c r="E68" s="33">
        <f t="shared" si="1"/>
        <v>16.5</v>
      </c>
    </row>
    <row r="69" spans="1:5" ht="24" customHeight="1">
      <c r="A69" s="20">
        <v>1101</v>
      </c>
      <c r="B69" s="25" t="s">
        <v>161</v>
      </c>
      <c r="C69" s="20">
        <v>60</v>
      </c>
      <c r="D69" s="20">
        <v>9.9</v>
      </c>
      <c r="E69" s="42">
        <f t="shared" si="1"/>
        <v>16.5</v>
      </c>
    </row>
    <row r="70" spans="1:5" ht="27" customHeight="1">
      <c r="A70" s="21">
        <v>1200</v>
      </c>
      <c r="B70" s="24" t="s">
        <v>162</v>
      </c>
      <c r="C70" s="21">
        <f>C71</f>
        <v>100</v>
      </c>
      <c r="D70" s="21">
        <f>D71</f>
        <v>53.2</v>
      </c>
      <c r="E70" s="33">
        <f t="shared" si="1"/>
        <v>53.2</v>
      </c>
    </row>
    <row r="71" spans="1:5" ht="39.75" customHeight="1">
      <c r="A71" s="20">
        <v>1202</v>
      </c>
      <c r="B71" s="25" t="s">
        <v>163</v>
      </c>
      <c r="C71" s="20">
        <v>100</v>
      </c>
      <c r="D71" s="20">
        <v>53.2</v>
      </c>
      <c r="E71" s="42">
        <f t="shared" si="1"/>
        <v>53.2</v>
      </c>
    </row>
    <row r="72" spans="1:5" ht="19.5" customHeight="1">
      <c r="A72" s="20"/>
      <c r="B72" s="21" t="s">
        <v>31</v>
      </c>
      <c r="C72" s="21">
        <f>C70+C68+C63+C61+C56+C53+C51+C49+C42+C65</f>
        <v>22013.1</v>
      </c>
      <c r="D72" s="21">
        <f>D70+D68+D63+D61+D56+D53+D51+D49+D42+D65</f>
        <v>14194</v>
      </c>
      <c r="E72" s="33">
        <f t="shared" si="1"/>
        <v>64.47978703590135</v>
      </c>
    </row>
    <row r="73" spans="1:5" ht="48.75" customHeight="1">
      <c r="A73" s="43" t="s">
        <v>98</v>
      </c>
      <c r="B73" s="31" t="s">
        <v>100</v>
      </c>
      <c r="C73" s="23">
        <f>C40-C72</f>
        <v>-991.3999999999978</v>
      </c>
      <c r="D73" s="23">
        <f>D40-D72</f>
        <v>1236.6000000000004</v>
      </c>
      <c r="E73" s="33"/>
    </row>
    <row r="74" spans="1:5" ht="31.5">
      <c r="A74" s="21" t="s">
        <v>99</v>
      </c>
      <c r="B74" s="31" t="s">
        <v>101</v>
      </c>
      <c r="C74" s="32">
        <f>-C73</f>
        <v>991.3999999999978</v>
      </c>
      <c r="D74" s="32">
        <f>-D73</f>
        <v>-1236.6000000000004</v>
      </c>
      <c r="E74" s="33"/>
    </row>
    <row r="75" spans="1:5" ht="20.25" customHeight="1">
      <c r="A75" s="34"/>
      <c r="B75" s="31" t="s">
        <v>102</v>
      </c>
      <c r="C75" s="32">
        <v>991.4</v>
      </c>
      <c r="D75" s="32">
        <v>1236.6</v>
      </c>
      <c r="E75" s="33"/>
    </row>
  </sheetData>
  <sheetProtection/>
  <mergeCells count="5">
    <mergeCell ref="C1:E1"/>
    <mergeCell ref="A5:E5"/>
    <mergeCell ref="A6:E6"/>
    <mergeCell ref="C3:E3"/>
    <mergeCell ref="A41:E41"/>
  </mergeCells>
  <printOptions/>
  <pageMargins left="0.59" right="0.23" top="0.61" bottom="0.3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61">
      <selection activeCell="D69" sqref="D69"/>
    </sheetView>
  </sheetViews>
  <sheetFormatPr defaultColWidth="9.00390625" defaultRowHeight="12.75"/>
  <cols>
    <col min="1" max="1" width="30.00390625" style="36" customWidth="1"/>
    <col min="2" max="2" width="35.875" style="36" customWidth="1"/>
    <col min="3" max="3" width="10.625" style="36" customWidth="1"/>
    <col min="4" max="4" width="9.75390625" style="36" customWidth="1"/>
    <col min="5" max="5" width="10.75390625" style="36" customWidth="1"/>
  </cols>
  <sheetData>
    <row r="1" spans="3:5" ht="15.75">
      <c r="C1" s="93" t="s">
        <v>97</v>
      </c>
      <c r="D1" s="93"/>
      <c r="E1" s="93"/>
    </row>
    <row r="3" spans="3:5" ht="15">
      <c r="C3" s="95" t="s">
        <v>96</v>
      </c>
      <c r="D3" s="95"/>
      <c r="E3" s="95"/>
    </row>
    <row r="6" spans="1:5" ht="15.75">
      <c r="A6" s="94" t="s">
        <v>197</v>
      </c>
      <c r="B6" s="94"/>
      <c r="C6" s="94"/>
      <c r="D6" s="94"/>
      <c r="E6" s="94"/>
    </row>
    <row r="7" spans="1:5" ht="15.75">
      <c r="A7" s="94" t="s">
        <v>253</v>
      </c>
      <c r="B7" s="94"/>
      <c r="C7" s="94"/>
      <c r="D7" s="94"/>
      <c r="E7" s="94"/>
    </row>
    <row r="8" ht="15.75">
      <c r="E8" s="37" t="s">
        <v>114</v>
      </c>
    </row>
    <row r="9" spans="1:6" ht="60" customHeight="1">
      <c r="A9" s="72" t="s">
        <v>33</v>
      </c>
      <c r="B9" s="72" t="s">
        <v>120</v>
      </c>
      <c r="C9" s="72" t="s">
        <v>225</v>
      </c>
      <c r="D9" s="72" t="s">
        <v>254</v>
      </c>
      <c r="E9" s="72" t="s">
        <v>88</v>
      </c>
      <c r="F9" s="4"/>
    </row>
    <row r="10" spans="1:6" ht="15.75">
      <c r="A10" s="20">
        <v>1</v>
      </c>
      <c r="B10" s="20">
        <v>2</v>
      </c>
      <c r="C10" s="20">
        <v>3</v>
      </c>
      <c r="D10" s="20">
        <v>4</v>
      </c>
      <c r="E10" s="20">
        <v>5</v>
      </c>
      <c r="F10" s="4"/>
    </row>
    <row r="11" spans="1:6" ht="31.5">
      <c r="A11" s="21" t="s">
        <v>39</v>
      </c>
      <c r="B11" s="38" t="s">
        <v>143</v>
      </c>
      <c r="C11" s="23">
        <f>C34</f>
        <v>1275.3</v>
      </c>
      <c r="D11" s="23">
        <f>D34</f>
        <v>880</v>
      </c>
      <c r="E11" s="23">
        <f aca="true" t="shared" si="0" ref="E11:E48">D11/C11*100</f>
        <v>69.00337175566533</v>
      </c>
      <c r="F11" s="6"/>
    </row>
    <row r="12" spans="1:6" ht="15.75">
      <c r="A12" s="21" t="s">
        <v>0</v>
      </c>
      <c r="B12" s="24" t="s">
        <v>62</v>
      </c>
      <c r="C12" s="23">
        <f>C13</f>
        <v>185</v>
      </c>
      <c r="D12" s="23">
        <f>D13</f>
        <v>108.3</v>
      </c>
      <c r="E12" s="23">
        <f t="shared" si="0"/>
        <v>58.54054054054054</v>
      </c>
      <c r="F12" s="6"/>
    </row>
    <row r="13" spans="1:6" ht="18.75" customHeight="1">
      <c r="A13" s="20" t="s">
        <v>1</v>
      </c>
      <c r="B13" s="25" t="s">
        <v>2</v>
      </c>
      <c r="C13" s="26">
        <v>185</v>
      </c>
      <c r="D13" s="26">
        <v>108.3</v>
      </c>
      <c r="E13" s="26">
        <f t="shared" si="0"/>
        <v>58.54054054054054</v>
      </c>
      <c r="F13" s="7"/>
    </row>
    <row r="14" spans="1:6" ht="52.5" customHeight="1">
      <c r="A14" s="21" t="s">
        <v>231</v>
      </c>
      <c r="B14" s="24" t="s">
        <v>232</v>
      </c>
      <c r="C14" s="23">
        <f>C15+C16+C17+C18</f>
        <v>508.90000000000003</v>
      </c>
      <c r="D14" s="23">
        <f>D15+D16+D17+D18</f>
        <v>353.1</v>
      </c>
      <c r="E14" s="33">
        <f t="shared" si="0"/>
        <v>69.38494792690116</v>
      </c>
      <c r="F14" s="7"/>
    </row>
    <row r="15" spans="1:6" ht="133.5" customHeight="1">
      <c r="A15" s="34" t="s">
        <v>233</v>
      </c>
      <c r="B15" s="81" t="s">
        <v>237</v>
      </c>
      <c r="C15" s="64">
        <v>186.3</v>
      </c>
      <c r="D15" s="64">
        <v>134.1</v>
      </c>
      <c r="E15" s="46">
        <f t="shared" si="0"/>
        <v>71.98067632850241</v>
      </c>
      <c r="F15" s="7"/>
    </row>
    <row r="16" spans="1:6" ht="182.25" customHeight="1">
      <c r="A16" s="34" t="s">
        <v>234</v>
      </c>
      <c r="B16" s="82" t="s">
        <v>238</v>
      </c>
      <c r="C16" s="64">
        <v>3.8</v>
      </c>
      <c r="D16" s="64">
        <v>2.8</v>
      </c>
      <c r="E16" s="46">
        <f t="shared" si="0"/>
        <v>73.68421052631578</v>
      </c>
      <c r="F16" s="7"/>
    </row>
    <row r="17" spans="1:6" ht="150" customHeight="1">
      <c r="A17" s="34" t="s">
        <v>235</v>
      </c>
      <c r="B17" s="50" t="s">
        <v>239</v>
      </c>
      <c r="C17" s="64">
        <v>301.6</v>
      </c>
      <c r="D17" s="64">
        <v>220.1</v>
      </c>
      <c r="E17" s="46">
        <f t="shared" si="0"/>
        <v>72.97745358090185</v>
      </c>
      <c r="F17" s="7"/>
    </row>
    <row r="18" spans="1:6" ht="132.75" customHeight="1">
      <c r="A18" s="34" t="s">
        <v>236</v>
      </c>
      <c r="B18" s="50" t="s">
        <v>240</v>
      </c>
      <c r="C18" s="64">
        <v>17.2</v>
      </c>
      <c r="D18" s="64">
        <v>-3.9</v>
      </c>
      <c r="E18" s="46">
        <f t="shared" si="0"/>
        <v>-22.674418604651166</v>
      </c>
      <c r="F18" s="7"/>
    </row>
    <row r="19" spans="1:6" ht="27" customHeight="1">
      <c r="A19" s="21" t="s">
        <v>3</v>
      </c>
      <c r="B19" s="24" t="s">
        <v>63</v>
      </c>
      <c r="C19" s="23">
        <f>C20</f>
        <v>105</v>
      </c>
      <c r="D19" s="23">
        <f>D20</f>
        <v>0.9</v>
      </c>
      <c r="E19" s="23">
        <f t="shared" si="0"/>
        <v>0.8571428571428572</v>
      </c>
      <c r="F19" s="6"/>
    </row>
    <row r="20" spans="1:6" ht="32.25" customHeight="1">
      <c r="A20" s="20" t="s">
        <v>5</v>
      </c>
      <c r="B20" s="25" t="s">
        <v>6</v>
      </c>
      <c r="C20" s="26">
        <v>105</v>
      </c>
      <c r="D20" s="26">
        <v>0.9</v>
      </c>
      <c r="E20" s="26">
        <f t="shared" si="0"/>
        <v>0.8571428571428572</v>
      </c>
      <c r="F20" s="4"/>
    </row>
    <row r="21" spans="1:6" ht="21.75" customHeight="1">
      <c r="A21" s="21" t="s">
        <v>7</v>
      </c>
      <c r="B21" s="24" t="s">
        <v>66</v>
      </c>
      <c r="C21" s="23">
        <f>C22+C23</f>
        <v>273</v>
      </c>
      <c r="D21" s="23">
        <f>D22+D23</f>
        <v>214.6</v>
      </c>
      <c r="E21" s="23">
        <f t="shared" si="0"/>
        <v>78.60805860805861</v>
      </c>
      <c r="F21" s="4"/>
    </row>
    <row r="22" spans="1:6" ht="39" customHeight="1">
      <c r="A22" s="20" t="s">
        <v>9</v>
      </c>
      <c r="B22" s="25" t="s">
        <v>68</v>
      </c>
      <c r="C22" s="26">
        <v>8</v>
      </c>
      <c r="D22" s="26">
        <v>22.1</v>
      </c>
      <c r="E22" s="26">
        <f t="shared" si="0"/>
        <v>276.25</v>
      </c>
      <c r="F22" s="4"/>
    </row>
    <row r="23" spans="1:6" ht="23.25" customHeight="1">
      <c r="A23" s="20" t="s">
        <v>117</v>
      </c>
      <c r="B23" s="25" t="s">
        <v>70</v>
      </c>
      <c r="C23" s="26">
        <v>265</v>
      </c>
      <c r="D23" s="26">
        <v>192.5</v>
      </c>
      <c r="E23" s="26">
        <f t="shared" si="0"/>
        <v>72.64150943396226</v>
      </c>
      <c r="F23" s="6"/>
    </row>
    <row r="24" spans="1:6" ht="60.75" customHeight="1">
      <c r="A24" s="21" t="s">
        <v>146</v>
      </c>
      <c r="B24" s="24" t="s">
        <v>94</v>
      </c>
      <c r="C24" s="23"/>
      <c r="D24" s="23"/>
      <c r="E24" s="23"/>
      <c r="F24" s="6"/>
    </row>
    <row r="25" spans="1:6" ht="70.5" customHeight="1">
      <c r="A25" s="21" t="s">
        <v>13</v>
      </c>
      <c r="B25" s="24" t="s">
        <v>72</v>
      </c>
      <c r="C25" s="23">
        <f>C26+C27</f>
        <v>196.9</v>
      </c>
      <c r="D25" s="23">
        <f>D26+D27</f>
        <v>198.8</v>
      </c>
      <c r="E25" s="23">
        <f t="shared" si="0"/>
        <v>100.96495683087863</v>
      </c>
      <c r="F25" s="4"/>
    </row>
    <row r="26" spans="1:6" ht="158.25" customHeight="1">
      <c r="A26" s="20" t="s">
        <v>194</v>
      </c>
      <c r="B26" s="25" t="s">
        <v>73</v>
      </c>
      <c r="C26" s="26">
        <v>169.1</v>
      </c>
      <c r="D26" s="26">
        <v>180.3</v>
      </c>
      <c r="E26" s="26">
        <f t="shared" si="0"/>
        <v>106.6232998225902</v>
      </c>
      <c r="F26" s="4"/>
    </row>
    <row r="27" spans="1:6" ht="128.25" customHeight="1">
      <c r="A27" s="20" t="s">
        <v>195</v>
      </c>
      <c r="B27" s="25" t="s">
        <v>192</v>
      </c>
      <c r="C27" s="26">
        <v>27.8</v>
      </c>
      <c r="D27" s="26">
        <v>18.5</v>
      </c>
      <c r="E27" s="26">
        <f t="shared" si="0"/>
        <v>66.54676258992805</v>
      </c>
      <c r="F27" s="4"/>
    </row>
    <row r="28" spans="1:6" ht="52.5" customHeight="1">
      <c r="A28" s="21" t="s">
        <v>76</v>
      </c>
      <c r="B28" s="24" t="s">
        <v>77</v>
      </c>
      <c r="C28" s="23">
        <f>C29</f>
        <v>6.5</v>
      </c>
      <c r="D28" s="23">
        <f>D29</f>
        <v>0</v>
      </c>
      <c r="E28" s="46">
        <f t="shared" si="0"/>
        <v>0</v>
      </c>
      <c r="F28" s="4"/>
    </row>
    <row r="29" spans="1:6" ht="85.5" customHeight="1">
      <c r="A29" s="20" t="s">
        <v>180</v>
      </c>
      <c r="B29" s="25" t="s">
        <v>78</v>
      </c>
      <c r="C29" s="26">
        <v>6.5</v>
      </c>
      <c r="D29" s="34">
        <v>0</v>
      </c>
      <c r="E29" s="46">
        <f t="shared" si="0"/>
        <v>0</v>
      </c>
      <c r="F29" s="4"/>
    </row>
    <row r="30" spans="1:6" ht="37.5" customHeight="1">
      <c r="A30" s="21" t="s">
        <v>206</v>
      </c>
      <c r="B30" s="24" t="s">
        <v>200</v>
      </c>
      <c r="C30" s="23">
        <f>C31</f>
        <v>0</v>
      </c>
      <c r="D30" s="23">
        <f>D31</f>
        <v>2</v>
      </c>
      <c r="E30" s="33"/>
      <c r="F30" s="4"/>
    </row>
    <row r="31" spans="1:6" ht="81.75" customHeight="1">
      <c r="A31" s="20" t="s">
        <v>207</v>
      </c>
      <c r="B31" s="25" t="s">
        <v>208</v>
      </c>
      <c r="C31" s="26"/>
      <c r="D31" s="34">
        <v>2</v>
      </c>
      <c r="E31" s="46"/>
      <c r="F31" s="4"/>
    </row>
    <row r="32" spans="1:6" ht="34.5" customHeight="1">
      <c r="A32" s="38" t="s">
        <v>144</v>
      </c>
      <c r="B32" s="24" t="s">
        <v>92</v>
      </c>
      <c r="C32" s="23"/>
      <c r="D32" s="23">
        <f>D33</f>
        <v>2.3</v>
      </c>
      <c r="E32" s="67"/>
      <c r="F32" s="4"/>
    </row>
    <row r="33" spans="1:6" ht="34.5" customHeight="1">
      <c r="A33" s="51" t="s">
        <v>145</v>
      </c>
      <c r="B33" s="28" t="s">
        <v>93</v>
      </c>
      <c r="C33" s="26"/>
      <c r="D33" s="26">
        <v>2.3</v>
      </c>
      <c r="E33" s="67"/>
      <c r="F33" s="4"/>
    </row>
    <row r="34" spans="1:6" ht="20.25" customHeight="1">
      <c r="A34" s="21"/>
      <c r="B34" s="24" t="s">
        <v>79</v>
      </c>
      <c r="C34" s="23">
        <f>C12+C19+C21+C25+C28+C30+C14+C32</f>
        <v>1275.3</v>
      </c>
      <c r="D34" s="23">
        <f>D12+D19+D21+D25+D28+D30+D14+D32</f>
        <v>880</v>
      </c>
      <c r="E34" s="23">
        <f t="shared" si="0"/>
        <v>69.00337175566533</v>
      </c>
      <c r="F34" s="8"/>
    </row>
    <row r="35" spans="1:6" ht="23.25" customHeight="1">
      <c r="A35" s="21" t="s">
        <v>80</v>
      </c>
      <c r="B35" s="24" t="s">
        <v>81</v>
      </c>
      <c r="C35" s="23">
        <f>C36+C39+C42+C45</f>
        <v>2085</v>
      </c>
      <c r="D35" s="23">
        <f>D36+D39+D42+D45</f>
        <v>1572.3</v>
      </c>
      <c r="E35" s="23">
        <f t="shared" si="0"/>
        <v>75.41007194244604</v>
      </c>
      <c r="F35" s="8"/>
    </row>
    <row r="36" spans="1:6" ht="52.5" customHeight="1">
      <c r="A36" s="21" t="s">
        <v>35</v>
      </c>
      <c r="B36" s="24" t="s">
        <v>82</v>
      </c>
      <c r="C36" s="23">
        <f>C37+C38</f>
        <v>907</v>
      </c>
      <c r="D36" s="23">
        <f>D37+D38</f>
        <v>680.2</v>
      </c>
      <c r="E36" s="23">
        <f t="shared" si="0"/>
        <v>74.99448732083793</v>
      </c>
      <c r="F36" s="8"/>
    </row>
    <row r="37" spans="1:6" ht="54" customHeight="1">
      <c r="A37" s="20" t="s">
        <v>14</v>
      </c>
      <c r="B37" s="25" t="s">
        <v>83</v>
      </c>
      <c r="C37" s="26">
        <v>907</v>
      </c>
      <c r="D37" s="26">
        <v>680.2</v>
      </c>
      <c r="E37" s="26">
        <f t="shared" si="0"/>
        <v>74.99448732083793</v>
      </c>
      <c r="F37" s="8"/>
    </row>
    <row r="38" spans="1:6" ht="49.5" customHeight="1">
      <c r="A38" s="80" t="s">
        <v>209</v>
      </c>
      <c r="B38" s="78" t="s">
        <v>210</v>
      </c>
      <c r="C38" s="26"/>
      <c r="D38" s="26"/>
      <c r="E38" s="26"/>
      <c r="F38" s="8"/>
    </row>
    <row r="39" spans="1:6" ht="52.5" customHeight="1">
      <c r="A39" s="21" t="s">
        <v>176</v>
      </c>
      <c r="B39" s="24" t="s">
        <v>107</v>
      </c>
      <c r="C39" s="23">
        <f>C40+C41</f>
        <v>1142</v>
      </c>
      <c r="D39" s="23">
        <f>D40+D41</f>
        <v>856.5</v>
      </c>
      <c r="E39" s="23">
        <f t="shared" si="0"/>
        <v>75</v>
      </c>
      <c r="F39" s="6"/>
    </row>
    <row r="40" spans="1:6" ht="37.5" customHeight="1">
      <c r="A40" s="20" t="s">
        <v>84</v>
      </c>
      <c r="B40" s="25" t="s">
        <v>213</v>
      </c>
      <c r="C40" s="26">
        <v>1142</v>
      </c>
      <c r="D40" s="26">
        <v>856.5</v>
      </c>
      <c r="E40" s="26">
        <f t="shared" si="0"/>
        <v>75</v>
      </c>
      <c r="F40" s="6"/>
    </row>
    <row r="41" spans="1:6" ht="65.25" customHeight="1">
      <c r="A41" s="20" t="s">
        <v>84</v>
      </c>
      <c r="B41" s="76" t="s">
        <v>211</v>
      </c>
      <c r="C41" s="26"/>
      <c r="D41" s="26"/>
      <c r="E41" s="26"/>
      <c r="F41" s="6"/>
    </row>
    <row r="42" spans="1:6" ht="54" customHeight="1">
      <c r="A42" s="21" t="s">
        <v>50</v>
      </c>
      <c r="B42" s="24" t="s">
        <v>86</v>
      </c>
      <c r="C42" s="23">
        <f>C43+C44</f>
        <v>36</v>
      </c>
      <c r="D42" s="23">
        <f>D43+D44</f>
        <v>35.6</v>
      </c>
      <c r="E42" s="23">
        <f t="shared" si="0"/>
        <v>98.88888888888889</v>
      </c>
      <c r="F42" s="6"/>
    </row>
    <row r="43" spans="1:6" ht="78.75">
      <c r="A43" s="20" t="s">
        <v>54</v>
      </c>
      <c r="B43" s="25" t="s">
        <v>87</v>
      </c>
      <c r="C43" s="26">
        <v>34.6</v>
      </c>
      <c r="D43" s="26">
        <v>34.6</v>
      </c>
      <c r="E43" s="26">
        <f t="shared" si="0"/>
        <v>100</v>
      </c>
      <c r="F43" s="6"/>
    </row>
    <row r="44" spans="1:6" ht="51" customHeight="1">
      <c r="A44" s="20" t="s">
        <v>89</v>
      </c>
      <c r="B44" s="25" t="s">
        <v>118</v>
      </c>
      <c r="C44" s="26">
        <v>1.4</v>
      </c>
      <c r="D44" s="26">
        <v>1</v>
      </c>
      <c r="E44" s="26">
        <f t="shared" si="0"/>
        <v>71.42857142857143</v>
      </c>
      <c r="F44" s="6"/>
    </row>
    <row r="45" spans="1:6" ht="31.5">
      <c r="A45" s="21" t="s">
        <v>149</v>
      </c>
      <c r="B45" s="24" t="s">
        <v>48</v>
      </c>
      <c r="C45" s="23">
        <f>C46+C47</f>
        <v>0</v>
      </c>
      <c r="D45" s="23">
        <f>D46+D47</f>
        <v>0</v>
      </c>
      <c r="E45" s="23"/>
      <c r="F45" s="6"/>
    </row>
    <row r="46" spans="1:6" ht="47.25">
      <c r="A46" s="20" t="s">
        <v>148</v>
      </c>
      <c r="B46" s="25" t="s">
        <v>108</v>
      </c>
      <c r="C46" s="26"/>
      <c r="D46" s="26"/>
      <c r="E46" s="26"/>
      <c r="F46" s="6"/>
    </row>
    <row r="47" spans="1:6" ht="110.25">
      <c r="A47" s="52" t="s">
        <v>177</v>
      </c>
      <c r="B47" s="30" t="s">
        <v>178</v>
      </c>
      <c r="C47" s="26"/>
      <c r="D47" s="26"/>
      <c r="E47" s="26"/>
      <c r="F47" s="6"/>
    </row>
    <row r="48" spans="1:6" ht="21" customHeight="1">
      <c r="A48" s="24"/>
      <c r="B48" s="24" t="s">
        <v>106</v>
      </c>
      <c r="C48" s="23">
        <f>C34+C35</f>
        <v>3360.3</v>
      </c>
      <c r="D48" s="23">
        <f>D34+D35</f>
        <v>2452.3</v>
      </c>
      <c r="E48" s="23">
        <f t="shared" si="0"/>
        <v>72.9786031009136</v>
      </c>
      <c r="F48" s="6"/>
    </row>
    <row r="49" spans="1:6" ht="15" customHeight="1">
      <c r="A49" s="96" t="s">
        <v>95</v>
      </c>
      <c r="B49" s="97"/>
      <c r="C49" s="97"/>
      <c r="D49" s="97"/>
      <c r="E49" s="98"/>
      <c r="F49" s="6"/>
    </row>
    <row r="50" spans="1:5" ht="18.75" customHeight="1">
      <c r="A50" s="21" t="s">
        <v>15</v>
      </c>
      <c r="B50" s="24" t="s">
        <v>16</v>
      </c>
      <c r="C50" s="21">
        <f>SUM(C51:C55)</f>
        <v>1912.2</v>
      </c>
      <c r="D50" s="21">
        <f>SUM(D51:D55)</f>
        <v>1395.9</v>
      </c>
      <c r="E50" s="23">
        <f aca="true" t="shared" si="1" ref="E50:E68">D50/C50*100</f>
        <v>72.99968622529025</v>
      </c>
    </row>
    <row r="51" spans="1:5" ht="70.5" customHeight="1">
      <c r="A51" s="20" t="s">
        <v>17</v>
      </c>
      <c r="B51" s="25" t="s">
        <v>56</v>
      </c>
      <c r="C51" s="20">
        <v>669.7</v>
      </c>
      <c r="D51" s="20">
        <v>531.5</v>
      </c>
      <c r="E51" s="26">
        <f t="shared" si="1"/>
        <v>79.36389428102135</v>
      </c>
    </row>
    <row r="52" spans="1:5" ht="96" customHeight="1">
      <c r="A52" s="20" t="s">
        <v>18</v>
      </c>
      <c r="B52" s="25" t="s">
        <v>164</v>
      </c>
      <c r="C52" s="20">
        <v>1161</v>
      </c>
      <c r="D52" s="20">
        <v>830</v>
      </c>
      <c r="E52" s="26">
        <f t="shared" si="1"/>
        <v>71.49009474590869</v>
      </c>
    </row>
    <row r="53" spans="1:5" ht="35.25" customHeight="1">
      <c r="A53" s="20" t="s">
        <v>245</v>
      </c>
      <c r="B53" s="84" t="s">
        <v>246</v>
      </c>
      <c r="C53" s="20">
        <v>34.4</v>
      </c>
      <c r="D53" s="20">
        <v>34.4</v>
      </c>
      <c r="E53" s="26">
        <f t="shared" si="1"/>
        <v>100</v>
      </c>
    </row>
    <row r="54" spans="1:5" ht="23.25" customHeight="1">
      <c r="A54" s="20" t="s">
        <v>158</v>
      </c>
      <c r="B54" s="25" t="s">
        <v>139</v>
      </c>
      <c r="C54" s="20">
        <v>1.1</v>
      </c>
      <c r="D54" s="20"/>
      <c r="E54" s="26">
        <f t="shared" si="1"/>
        <v>0</v>
      </c>
    </row>
    <row r="55" spans="1:5" ht="36" customHeight="1">
      <c r="A55" s="20" t="s">
        <v>159</v>
      </c>
      <c r="B55" s="25" t="s">
        <v>140</v>
      </c>
      <c r="C55" s="20">
        <v>46</v>
      </c>
      <c r="D55" s="20"/>
      <c r="E55" s="26">
        <f t="shared" si="1"/>
        <v>0</v>
      </c>
    </row>
    <row r="56" spans="1:5" ht="22.5" customHeight="1">
      <c r="A56" s="21" t="s">
        <v>19</v>
      </c>
      <c r="B56" s="24" t="s">
        <v>20</v>
      </c>
      <c r="C56" s="21">
        <f>C57</f>
        <v>34.6</v>
      </c>
      <c r="D56" s="21">
        <f>D57</f>
        <v>20.6</v>
      </c>
      <c r="E56" s="23">
        <f t="shared" si="1"/>
        <v>59.53757225433526</v>
      </c>
    </row>
    <row r="57" spans="1:5" ht="31.5">
      <c r="A57" s="20" t="s">
        <v>42</v>
      </c>
      <c r="B57" s="25" t="s">
        <v>43</v>
      </c>
      <c r="C57" s="20">
        <v>34.6</v>
      </c>
      <c r="D57" s="20">
        <v>20.6</v>
      </c>
      <c r="E57" s="26">
        <f t="shared" si="1"/>
        <v>59.53757225433526</v>
      </c>
    </row>
    <row r="58" spans="1:5" ht="24.75" customHeight="1">
      <c r="A58" s="21" t="s">
        <v>37</v>
      </c>
      <c r="B58" s="24" t="s">
        <v>38</v>
      </c>
      <c r="C58" s="21">
        <f>C59</f>
        <v>508.9</v>
      </c>
      <c r="D58" s="21">
        <f>D59</f>
        <v>99</v>
      </c>
      <c r="E58" s="23">
        <f t="shared" si="1"/>
        <v>19.453723717822754</v>
      </c>
    </row>
    <row r="59" spans="1:5" ht="38.25" customHeight="1">
      <c r="A59" s="20" t="s">
        <v>175</v>
      </c>
      <c r="B59" s="25" t="s">
        <v>247</v>
      </c>
      <c r="C59" s="20">
        <v>508.9</v>
      </c>
      <c r="D59" s="20">
        <v>99</v>
      </c>
      <c r="E59" s="26">
        <f t="shared" si="1"/>
        <v>19.453723717822754</v>
      </c>
    </row>
    <row r="60" spans="1:5" ht="36" customHeight="1">
      <c r="A60" s="21" t="s">
        <v>23</v>
      </c>
      <c r="B60" s="24" t="s">
        <v>24</v>
      </c>
      <c r="C60" s="21">
        <f>SUM(C61:C61)</f>
        <v>24</v>
      </c>
      <c r="D60" s="21">
        <f>SUM(D61:D61)</f>
        <v>0</v>
      </c>
      <c r="E60" s="23">
        <f t="shared" si="1"/>
        <v>0</v>
      </c>
    </row>
    <row r="61" spans="1:5" ht="25.5" customHeight="1">
      <c r="A61" s="20" t="s">
        <v>25</v>
      </c>
      <c r="B61" s="25" t="s">
        <v>36</v>
      </c>
      <c r="C61" s="88">
        <v>24</v>
      </c>
      <c r="D61" s="88"/>
      <c r="E61" s="26">
        <f t="shared" si="1"/>
        <v>0</v>
      </c>
    </row>
    <row r="62" spans="1:5" ht="23.25" customHeight="1">
      <c r="A62" s="21" t="s">
        <v>28</v>
      </c>
      <c r="B62" s="24" t="s">
        <v>203</v>
      </c>
      <c r="C62" s="21">
        <f>C63</f>
        <v>907.8</v>
      </c>
      <c r="D62" s="21">
        <f>D63</f>
        <v>604.3</v>
      </c>
      <c r="E62" s="23">
        <f t="shared" si="1"/>
        <v>66.5675258867592</v>
      </c>
    </row>
    <row r="63" spans="1:5" ht="21.75" customHeight="1">
      <c r="A63" s="20" t="s">
        <v>29</v>
      </c>
      <c r="B63" s="25" t="s">
        <v>30</v>
      </c>
      <c r="C63" s="20">
        <v>907.8</v>
      </c>
      <c r="D63" s="20">
        <v>604.3</v>
      </c>
      <c r="E63" s="26">
        <f t="shared" si="1"/>
        <v>66.5675258867592</v>
      </c>
    </row>
    <row r="64" spans="1:5" ht="19.5" customHeight="1">
      <c r="A64" s="21">
        <v>1000</v>
      </c>
      <c r="B64" s="24" t="s">
        <v>46</v>
      </c>
      <c r="C64" s="21">
        <f>C65</f>
        <v>30</v>
      </c>
      <c r="D64" s="21">
        <f>D65</f>
        <v>4.7</v>
      </c>
      <c r="E64" s="23">
        <f t="shared" si="1"/>
        <v>15.666666666666668</v>
      </c>
    </row>
    <row r="65" spans="1:5" ht="24" customHeight="1">
      <c r="A65" s="20">
        <v>1001</v>
      </c>
      <c r="B65" s="25" t="s">
        <v>138</v>
      </c>
      <c r="C65" s="20">
        <v>30</v>
      </c>
      <c r="D65" s="20">
        <v>4.7</v>
      </c>
      <c r="E65" s="26">
        <f t="shared" si="1"/>
        <v>15.666666666666668</v>
      </c>
    </row>
    <row r="66" spans="1:5" ht="25.5" customHeight="1">
      <c r="A66" s="21">
        <v>1200</v>
      </c>
      <c r="B66" s="24" t="s">
        <v>162</v>
      </c>
      <c r="C66" s="21">
        <f>C67</f>
        <v>4.8</v>
      </c>
      <c r="D66" s="21">
        <f>D67</f>
        <v>7.4</v>
      </c>
      <c r="E66" s="23">
        <f t="shared" si="1"/>
        <v>154.16666666666669</v>
      </c>
    </row>
    <row r="67" spans="1:5" ht="39" customHeight="1">
      <c r="A67" s="20">
        <v>1201</v>
      </c>
      <c r="B67" s="25" t="s">
        <v>163</v>
      </c>
      <c r="C67" s="20">
        <v>4.8</v>
      </c>
      <c r="D67" s="20">
        <v>7.4</v>
      </c>
      <c r="E67" s="26">
        <f t="shared" si="1"/>
        <v>154.16666666666669</v>
      </c>
    </row>
    <row r="68" spans="1:5" ht="23.25" customHeight="1">
      <c r="A68" s="20"/>
      <c r="B68" s="21" t="s">
        <v>31</v>
      </c>
      <c r="C68" s="21">
        <f>C62+C60+C58+C56+C50+C64+C66</f>
        <v>3422.3</v>
      </c>
      <c r="D68" s="21">
        <f>D62+D60+D58+D56+D50+D64+D66</f>
        <v>2131.9</v>
      </c>
      <c r="E68" s="23">
        <f t="shared" si="1"/>
        <v>62.29436343979196</v>
      </c>
    </row>
    <row r="69" spans="1:5" ht="47.25">
      <c r="A69" s="21" t="s">
        <v>98</v>
      </c>
      <c r="B69" s="31" t="s">
        <v>100</v>
      </c>
      <c r="C69" s="32">
        <f>C48-C68</f>
        <v>-62</v>
      </c>
      <c r="D69" s="32">
        <f>D48-D68</f>
        <v>320.4000000000001</v>
      </c>
      <c r="E69" s="33"/>
    </row>
    <row r="70" spans="1:5" ht="31.5">
      <c r="A70" s="21" t="s">
        <v>99</v>
      </c>
      <c r="B70" s="31" t="s">
        <v>101</v>
      </c>
      <c r="C70" s="32">
        <f>-C69</f>
        <v>62</v>
      </c>
      <c r="D70" s="32">
        <f>-D69</f>
        <v>-320.4000000000001</v>
      </c>
      <c r="E70" s="33"/>
    </row>
    <row r="71" spans="1:5" ht="17.25" customHeight="1">
      <c r="A71" s="34"/>
      <c r="B71" s="31" t="s">
        <v>102</v>
      </c>
      <c r="C71" s="32">
        <v>62</v>
      </c>
      <c r="D71" s="32">
        <v>-320.4</v>
      </c>
      <c r="E71" s="33"/>
    </row>
  </sheetData>
  <sheetProtection/>
  <mergeCells count="5">
    <mergeCell ref="C1:E1"/>
    <mergeCell ref="C3:E3"/>
    <mergeCell ref="A6:E6"/>
    <mergeCell ref="A7:E7"/>
    <mergeCell ref="A49:E49"/>
  </mergeCells>
  <printOptions/>
  <pageMargins left="0.57" right="0.19" top="0.32" bottom="0.26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64">
      <selection activeCell="E73" sqref="E73"/>
    </sheetView>
  </sheetViews>
  <sheetFormatPr defaultColWidth="9.00390625" defaultRowHeight="12.75"/>
  <cols>
    <col min="1" max="1" width="29.00390625" style="40" customWidth="1"/>
    <col min="2" max="2" width="37.25390625" style="19" customWidth="1"/>
    <col min="3" max="3" width="10.625" style="40" customWidth="1"/>
    <col min="4" max="4" width="10.75390625" style="40" customWidth="1"/>
    <col min="5" max="5" width="9.875" style="40" customWidth="1"/>
  </cols>
  <sheetData>
    <row r="1" spans="1:5" ht="15.75">
      <c r="A1" s="19"/>
      <c r="C1" s="102" t="s">
        <v>97</v>
      </c>
      <c r="D1" s="102"/>
      <c r="E1" s="102"/>
    </row>
    <row r="2" spans="1:3" ht="15">
      <c r="A2" s="19"/>
      <c r="C2" s="19"/>
    </row>
    <row r="3" spans="1:5" ht="15">
      <c r="A3" s="19"/>
      <c r="C3" s="104" t="s">
        <v>96</v>
      </c>
      <c r="D3" s="104"/>
      <c r="E3" s="104"/>
    </row>
    <row r="4" spans="1:3" ht="15">
      <c r="A4" s="19"/>
      <c r="C4" s="19"/>
    </row>
    <row r="5" spans="1:3" ht="15">
      <c r="A5" s="19"/>
      <c r="C5" s="19"/>
    </row>
    <row r="6" spans="1:5" ht="15" customHeight="1">
      <c r="A6" s="103" t="s">
        <v>137</v>
      </c>
      <c r="B6" s="103"/>
      <c r="C6" s="103"/>
      <c r="D6" s="103"/>
      <c r="E6" s="103"/>
    </row>
    <row r="7" spans="1:5" ht="15.75">
      <c r="A7" s="94" t="s">
        <v>253</v>
      </c>
      <c r="B7" s="94"/>
      <c r="C7" s="94"/>
      <c r="D7" s="94"/>
      <c r="E7" s="94"/>
    </row>
    <row r="8" spans="1:5" ht="15.75">
      <c r="A8" s="19"/>
      <c r="C8" s="19"/>
      <c r="E8" s="3" t="s">
        <v>114</v>
      </c>
    </row>
    <row r="9" spans="1:6" ht="63" customHeight="1">
      <c r="A9" s="72" t="s">
        <v>33</v>
      </c>
      <c r="B9" s="72" t="s">
        <v>120</v>
      </c>
      <c r="C9" s="72" t="s">
        <v>225</v>
      </c>
      <c r="D9" s="72" t="s">
        <v>254</v>
      </c>
      <c r="E9" s="72" t="s">
        <v>88</v>
      </c>
      <c r="F9" s="16"/>
    </row>
    <row r="10" spans="1:6" ht="19.5" customHeight="1">
      <c r="A10" s="21" t="s">
        <v>39</v>
      </c>
      <c r="B10" s="22" t="s">
        <v>143</v>
      </c>
      <c r="C10" s="23">
        <f>C32</f>
        <v>2154.1</v>
      </c>
      <c r="D10" s="23">
        <f>D32</f>
        <v>2102.9999999999995</v>
      </c>
      <c r="E10" s="23">
        <f>D10/C10*100</f>
        <v>97.62777958312054</v>
      </c>
      <c r="F10" s="17"/>
    </row>
    <row r="11" spans="1:6" ht="17.25" customHeight="1">
      <c r="A11" s="21" t="s">
        <v>0</v>
      </c>
      <c r="B11" s="24" t="s">
        <v>121</v>
      </c>
      <c r="C11" s="23">
        <f>C12</f>
        <v>690</v>
      </c>
      <c r="D11" s="23">
        <f>D12</f>
        <v>828.3</v>
      </c>
      <c r="E11" s="23">
        <f aca="true" t="shared" si="0" ref="E11:E44">D11/C11*100</f>
        <v>120.04347826086956</v>
      </c>
      <c r="F11" s="17"/>
    </row>
    <row r="12" spans="1:6" ht="19.5" customHeight="1">
      <c r="A12" s="20" t="s">
        <v>1</v>
      </c>
      <c r="B12" s="25" t="s">
        <v>2</v>
      </c>
      <c r="C12" s="26">
        <v>690</v>
      </c>
      <c r="D12" s="26">
        <v>828.3</v>
      </c>
      <c r="E12" s="23">
        <f t="shared" si="0"/>
        <v>120.04347826086956</v>
      </c>
      <c r="F12" s="18"/>
    </row>
    <row r="13" spans="1:6" ht="39.75" customHeight="1">
      <c r="A13" s="21" t="s">
        <v>231</v>
      </c>
      <c r="B13" s="24" t="s">
        <v>232</v>
      </c>
      <c r="C13" s="23">
        <f>C14+C15+C16+C17</f>
        <v>666.4</v>
      </c>
      <c r="D13" s="23">
        <f>D14+D15+D16+D17</f>
        <v>462.19999999999993</v>
      </c>
      <c r="E13" s="33">
        <f t="shared" si="0"/>
        <v>69.3577430972389</v>
      </c>
      <c r="F13" s="18"/>
    </row>
    <row r="14" spans="1:6" ht="133.5" customHeight="1">
      <c r="A14" s="34" t="s">
        <v>233</v>
      </c>
      <c r="B14" s="81" t="s">
        <v>237</v>
      </c>
      <c r="C14" s="64">
        <v>243.9</v>
      </c>
      <c r="D14" s="64">
        <v>175.5</v>
      </c>
      <c r="E14" s="46">
        <f t="shared" si="0"/>
        <v>71.95571955719558</v>
      </c>
      <c r="F14" s="18"/>
    </row>
    <row r="15" spans="1:6" ht="165" customHeight="1">
      <c r="A15" s="34" t="s">
        <v>234</v>
      </c>
      <c r="B15" s="82" t="s">
        <v>238</v>
      </c>
      <c r="C15" s="64">
        <v>5</v>
      </c>
      <c r="D15" s="64">
        <v>3.6</v>
      </c>
      <c r="E15" s="46">
        <f t="shared" si="0"/>
        <v>72</v>
      </c>
      <c r="F15" s="18"/>
    </row>
    <row r="16" spans="1:6" ht="135.75" customHeight="1">
      <c r="A16" s="34" t="s">
        <v>235</v>
      </c>
      <c r="B16" s="50" t="s">
        <v>239</v>
      </c>
      <c r="C16" s="64">
        <v>394.9</v>
      </c>
      <c r="D16" s="64">
        <v>288.2</v>
      </c>
      <c r="E16" s="46">
        <f t="shared" si="0"/>
        <v>72.98050139275766</v>
      </c>
      <c r="F16" s="18"/>
    </row>
    <row r="17" spans="1:6" ht="135.75" customHeight="1">
      <c r="A17" s="34" t="s">
        <v>236</v>
      </c>
      <c r="B17" s="50" t="s">
        <v>240</v>
      </c>
      <c r="C17" s="64">
        <v>22.6</v>
      </c>
      <c r="D17" s="64">
        <v>-5.1</v>
      </c>
      <c r="E17" s="46">
        <f t="shared" si="0"/>
        <v>-22.566371681415927</v>
      </c>
      <c r="F17" s="18"/>
    </row>
    <row r="18" spans="1:6" ht="35.25" customHeight="1">
      <c r="A18" s="21" t="s">
        <v>154</v>
      </c>
      <c r="B18" s="24" t="s">
        <v>6</v>
      </c>
      <c r="C18" s="23"/>
      <c r="D18" s="23">
        <v>0</v>
      </c>
      <c r="E18" s="23"/>
      <c r="F18" s="18"/>
    </row>
    <row r="19" spans="1:6" ht="17.25" customHeight="1">
      <c r="A19" s="21" t="s">
        <v>7</v>
      </c>
      <c r="B19" s="24" t="s">
        <v>122</v>
      </c>
      <c r="C19" s="23">
        <f>C20+C21</f>
        <v>471</v>
      </c>
      <c r="D19" s="23">
        <f>D20+D21</f>
        <v>332.3</v>
      </c>
      <c r="E19" s="23">
        <f t="shared" si="0"/>
        <v>70.55201698513801</v>
      </c>
      <c r="F19" s="17"/>
    </row>
    <row r="20" spans="1:6" ht="36" customHeight="1">
      <c r="A20" s="20" t="s">
        <v>9</v>
      </c>
      <c r="B20" s="25" t="s">
        <v>123</v>
      </c>
      <c r="C20" s="26">
        <v>11</v>
      </c>
      <c r="D20" s="26">
        <v>6.2</v>
      </c>
      <c r="E20" s="23">
        <f t="shared" si="0"/>
        <v>56.36363636363636</v>
      </c>
      <c r="F20" s="18"/>
    </row>
    <row r="21" spans="1:6" ht="18" customHeight="1">
      <c r="A21" s="20" t="s">
        <v>11</v>
      </c>
      <c r="B21" s="25" t="s">
        <v>12</v>
      </c>
      <c r="C21" s="26">
        <v>460</v>
      </c>
      <c r="D21" s="26">
        <v>326.1</v>
      </c>
      <c r="E21" s="23">
        <f t="shared" si="0"/>
        <v>70.8913043478261</v>
      </c>
      <c r="F21" s="18"/>
    </row>
    <row r="22" spans="1:6" ht="56.25" customHeight="1">
      <c r="A22" s="21" t="s">
        <v>146</v>
      </c>
      <c r="B22" s="24" t="s">
        <v>94</v>
      </c>
      <c r="C22" s="23"/>
      <c r="D22" s="23"/>
      <c r="E22" s="23"/>
      <c r="F22" s="18"/>
    </row>
    <row r="23" spans="1:6" ht="67.5" customHeight="1">
      <c r="A23" s="21" t="s">
        <v>13</v>
      </c>
      <c r="B23" s="24" t="s">
        <v>124</v>
      </c>
      <c r="C23" s="23">
        <f>C24+C25</f>
        <v>306.7</v>
      </c>
      <c r="D23" s="23">
        <f>D24+D25</f>
        <v>465</v>
      </c>
      <c r="E23" s="23">
        <f t="shared" si="0"/>
        <v>151.61395500489078</v>
      </c>
      <c r="F23" s="18"/>
    </row>
    <row r="24" spans="1:6" ht="142.5" customHeight="1">
      <c r="A24" s="20" t="s">
        <v>179</v>
      </c>
      <c r="B24" s="25" t="s">
        <v>135</v>
      </c>
      <c r="C24" s="26">
        <v>306.7</v>
      </c>
      <c r="D24" s="26">
        <v>465</v>
      </c>
      <c r="E24" s="26">
        <f t="shared" si="0"/>
        <v>151.61395500489078</v>
      </c>
      <c r="F24" s="18"/>
    </row>
    <row r="25" spans="1:6" ht="114" customHeight="1">
      <c r="A25" s="28" t="s">
        <v>74</v>
      </c>
      <c r="B25" s="25" t="s">
        <v>75</v>
      </c>
      <c r="C25" s="26"/>
      <c r="D25" s="26"/>
      <c r="E25" s="26"/>
      <c r="F25" s="18"/>
    </row>
    <row r="26" spans="1:6" ht="58.5" customHeight="1">
      <c r="A26" s="21" t="s">
        <v>150</v>
      </c>
      <c r="B26" s="24" t="s">
        <v>244</v>
      </c>
      <c r="C26" s="23">
        <f>C27</f>
        <v>0</v>
      </c>
      <c r="D26" s="23">
        <f>D27</f>
        <v>0.2</v>
      </c>
      <c r="E26" s="23"/>
      <c r="F26" s="18"/>
    </row>
    <row r="27" spans="1:6" ht="40.5" customHeight="1">
      <c r="A27" s="20" t="s">
        <v>249</v>
      </c>
      <c r="B27" s="25" t="s">
        <v>243</v>
      </c>
      <c r="C27" s="26"/>
      <c r="D27" s="26">
        <v>0.2</v>
      </c>
      <c r="E27" s="26"/>
      <c r="F27" s="18"/>
    </row>
    <row r="28" spans="1:6" ht="39.75" customHeight="1">
      <c r="A28" s="21" t="s">
        <v>147</v>
      </c>
      <c r="B28" s="24" t="s">
        <v>77</v>
      </c>
      <c r="C28" s="23">
        <f>C29</f>
        <v>20</v>
      </c>
      <c r="D28" s="23">
        <f>D29</f>
        <v>8</v>
      </c>
      <c r="E28" s="23">
        <f t="shared" si="0"/>
        <v>40</v>
      </c>
      <c r="F28" s="18"/>
    </row>
    <row r="29" spans="1:6" ht="23.25" customHeight="1">
      <c r="A29" s="20" t="s">
        <v>180</v>
      </c>
      <c r="B29" s="25" t="s">
        <v>130</v>
      </c>
      <c r="C29" s="26">
        <v>20</v>
      </c>
      <c r="D29" s="26">
        <v>8</v>
      </c>
      <c r="E29" s="26">
        <f t="shared" si="0"/>
        <v>40</v>
      </c>
      <c r="F29" s="18"/>
    </row>
    <row r="30" spans="1:6" ht="37.5" customHeight="1">
      <c r="A30" s="21" t="s">
        <v>206</v>
      </c>
      <c r="B30" s="24" t="s">
        <v>200</v>
      </c>
      <c r="C30" s="23">
        <f>C31</f>
        <v>0</v>
      </c>
      <c r="D30" s="23">
        <f>D31</f>
        <v>7</v>
      </c>
      <c r="E30" s="26"/>
      <c r="F30" s="18"/>
    </row>
    <row r="31" spans="1:6" ht="83.25" customHeight="1">
      <c r="A31" s="20" t="s">
        <v>207</v>
      </c>
      <c r="B31" s="25" t="s">
        <v>208</v>
      </c>
      <c r="C31" s="26"/>
      <c r="D31" s="26">
        <v>7</v>
      </c>
      <c r="E31" s="26"/>
      <c r="F31" s="18"/>
    </row>
    <row r="32" spans="1:6" ht="24.75" customHeight="1">
      <c r="A32" s="21"/>
      <c r="B32" s="24" t="s">
        <v>49</v>
      </c>
      <c r="C32" s="23">
        <f>C11+C18+C19+C22+C23+C28+C30+C13+C26</f>
        <v>2154.1</v>
      </c>
      <c r="D32" s="23">
        <f>D11+D18+D19+D22+D23+D28+D30+D13+D26</f>
        <v>2102.9999999999995</v>
      </c>
      <c r="E32" s="23">
        <f t="shared" si="0"/>
        <v>97.62777958312054</v>
      </c>
      <c r="F32" s="18"/>
    </row>
    <row r="33" spans="1:6" ht="24" customHeight="1">
      <c r="A33" s="38" t="s">
        <v>80</v>
      </c>
      <c r="B33" s="24" t="s">
        <v>81</v>
      </c>
      <c r="C33" s="23">
        <f>C34+C36+C39+C42</f>
        <v>2317.5</v>
      </c>
      <c r="D33" s="23">
        <f>D34+D36+D39+D42</f>
        <v>1775.3</v>
      </c>
      <c r="E33" s="23">
        <f t="shared" si="0"/>
        <v>76.60409924487594</v>
      </c>
      <c r="F33" s="18"/>
    </row>
    <row r="34" spans="1:6" ht="50.25" customHeight="1">
      <c r="A34" s="38" t="s">
        <v>35</v>
      </c>
      <c r="B34" s="24" t="s">
        <v>82</v>
      </c>
      <c r="C34" s="23">
        <f>C35</f>
        <v>1042</v>
      </c>
      <c r="D34" s="23">
        <f>D35</f>
        <v>781.5</v>
      </c>
      <c r="E34" s="23">
        <f t="shared" si="0"/>
        <v>75</v>
      </c>
      <c r="F34" s="18"/>
    </row>
    <row r="35" spans="1:6" ht="51" customHeight="1">
      <c r="A35" s="28" t="s">
        <v>14</v>
      </c>
      <c r="B35" s="25" t="s">
        <v>125</v>
      </c>
      <c r="C35" s="26">
        <v>1042</v>
      </c>
      <c r="D35" s="26">
        <v>781.5</v>
      </c>
      <c r="E35" s="23">
        <f t="shared" si="0"/>
        <v>75</v>
      </c>
      <c r="F35" s="18"/>
    </row>
    <row r="36" spans="1:6" ht="58.5" customHeight="1">
      <c r="A36" s="21" t="s">
        <v>176</v>
      </c>
      <c r="B36" s="24" t="s">
        <v>107</v>
      </c>
      <c r="C36" s="23">
        <f>C37+C38</f>
        <v>1239</v>
      </c>
      <c r="D36" s="23">
        <f>D37+D38</f>
        <v>957.8</v>
      </c>
      <c r="E36" s="23">
        <f t="shared" si="0"/>
        <v>77.30427764326069</v>
      </c>
      <c r="F36" s="18"/>
    </row>
    <row r="37" spans="1:6" ht="39.75" customHeight="1">
      <c r="A37" s="28" t="s">
        <v>84</v>
      </c>
      <c r="B37" s="25" t="s">
        <v>85</v>
      </c>
      <c r="C37" s="26">
        <v>1125</v>
      </c>
      <c r="D37" s="26">
        <v>843.8</v>
      </c>
      <c r="E37" s="26">
        <f t="shared" si="0"/>
        <v>75.00444444444445</v>
      </c>
      <c r="F37" s="18"/>
    </row>
    <row r="38" spans="1:6" ht="65.25" customHeight="1">
      <c r="A38" s="20" t="s">
        <v>84</v>
      </c>
      <c r="B38" s="76" t="s">
        <v>211</v>
      </c>
      <c r="C38" s="26">
        <v>114</v>
      </c>
      <c r="D38" s="26">
        <v>114</v>
      </c>
      <c r="E38" s="26">
        <f t="shared" si="0"/>
        <v>100</v>
      </c>
      <c r="F38" s="18"/>
    </row>
    <row r="39" spans="1:6" ht="50.25" customHeight="1">
      <c r="A39" s="38" t="s">
        <v>50</v>
      </c>
      <c r="B39" s="24" t="s">
        <v>86</v>
      </c>
      <c r="C39" s="23">
        <f>C40+C41</f>
        <v>36.5</v>
      </c>
      <c r="D39" s="23">
        <f>D40+D41</f>
        <v>36</v>
      </c>
      <c r="E39" s="23">
        <f t="shared" si="0"/>
        <v>98.63013698630137</v>
      </c>
      <c r="F39" s="18"/>
    </row>
    <row r="40" spans="1:6" ht="73.5" customHeight="1">
      <c r="A40" s="25" t="s">
        <v>54</v>
      </c>
      <c r="B40" s="25" t="s">
        <v>51</v>
      </c>
      <c r="C40" s="26">
        <v>34.6</v>
      </c>
      <c r="D40" s="26">
        <v>34.6</v>
      </c>
      <c r="E40" s="26">
        <f t="shared" si="0"/>
        <v>100</v>
      </c>
      <c r="F40" s="18"/>
    </row>
    <row r="41" spans="1:6" ht="48" customHeight="1">
      <c r="A41" s="25" t="s">
        <v>89</v>
      </c>
      <c r="B41" s="30" t="s">
        <v>118</v>
      </c>
      <c r="C41" s="26">
        <v>1.9</v>
      </c>
      <c r="D41" s="26">
        <v>1.4</v>
      </c>
      <c r="E41" s="26">
        <f t="shared" si="0"/>
        <v>73.68421052631578</v>
      </c>
      <c r="F41" s="18"/>
    </row>
    <row r="42" spans="1:6" ht="39" customHeight="1">
      <c r="A42" s="38" t="s">
        <v>149</v>
      </c>
      <c r="B42" s="24" t="s">
        <v>48</v>
      </c>
      <c r="C42" s="23">
        <f>C43</f>
        <v>0</v>
      </c>
      <c r="D42" s="23">
        <f>D43</f>
        <v>0</v>
      </c>
      <c r="E42" s="26"/>
      <c r="F42" s="18"/>
    </row>
    <row r="43" spans="1:6" ht="95.25" customHeight="1">
      <c r="A43" s="20" t="s">
        <v>184</v>
      </c>
      <c r="B43" s="30" t="s">
        <v>178</v>
      </c>
      <c r="C43" s="26"/>
      <c r="D43" s="26"/>
      <c r="E43" s="26"/>
      <c r="F43" s="18"/>
    </row>
    <row r="44" spans="1:6" ht="17.25" customHeight="1">
      <c r="A44" s="21"/>
      <c r="B44" s="24" t="s">
        <v>126</v>
      </c>
      <c r="C44" s="23">
        <f>C32+C33</f>
        <v>4471.6</v>
      </c>
      <c r="D44" s="23">
        <f>D32+D33</f>
        <v>3878.2999999999993</v>
      </c>
      <c r="E44" s="23">
        <f t="shared" si="0"/>
        <v>86.7318185884247</v>
      </c>
      <c r="F44" s="17"/>
    </row>
    <row r="45" spans="1:6" ht="17.25" customHeight="1">
      <c r="A45" s="96" t="s">
        <v>95</v>
      </c>
      <c r="B45" s="97"/>
      <c r="C45" s="97"/>
      <c r="D45" s="97"/>
      <c r="E45" s="98"/>
      <c r="F45" s="17"/>
    </row>
    <row r="46" spans="1:5" ht="20.25" customHeight="1">
      <c r="A46" s="21" t="s">
        <v>15</v>
      </c>
      <c r="B46" s="24" t="s">
        <v>16</v>
      </c>
      <c r="C46" s="21">
        <f>SUM(C47:C51)</f>
        <v>2143.4</v>
      </c>
      <c r="D46" s="21">
        <f>SUM(D47:D51)</f>
        <v>1471.6</v>
      </c>
      <c r="E46" s="23">
        <f aca="true" t="shared" si="1" ref="E46:E72">D46/C46*100</f>
        <v>68.65727349071568</v>
      </c>
    </row>
    <row r="47" spans="1:5" ht="69" customHeight="1">
      <c r="A47" s="20" t="s">
        <v>17</v>
      </c>
      <c r="B47" s="25" t="s">
        <v>56</v>
      </c>
      <c r="C47" s="20">
        <v>646.8</v>
      </c>
      <c r="D47" s="20">
        <v>489</v>
      </c>
      <c r="E47" s="26">
        <f t="shared" si="1"/>
        <v>75.60296846011131</v>
      </c>
    </row>
    <row r="48" spans="1:5" ht="100.5" customHeight="1">
      <c r="A48" s="20" t="s">
        <v>18</v>
      </c>
      <c r="B48" s="25" t="s">
        <v>164</v>
      </c>
      <c r="C48" s="20">
        <v>1391.9</v>
      </c>
      <c r="D48" s="20">
        <v>903.6</v>
      </c>
      <c r="E48" s="26">
        <f t="shared" si="1"/>
        <v>64.91845678568863</v>
      </c>
    </row>
    <row r="49" spans="1:5" ht="36" customHeight="1">
      <c r="A49" s="20" t="s">
        <v>245</v>
      </c>
      <c r="B49" s="84" t="s">
        <v>246</v>
      </c>
      <c r="C49" s="20">
        <v>34.7</v>
      </c>
      <c r="D49" s="20">
        <v>34.7</v>
      </c>
      <c r="E49" s="26">
        <f t="shared" si="1"/>
        <v>100</v>
      </c>
    </row>
    <row r="50" spans="1:5" ht="25.5" customHeight="1">
      <c r="A50" s="20" t="s">
        <v>158</v>
      </c>
      <c r="B50" s="25" t="s">
        <v>139</v>
      </c>
      <c r="C50" s="20">
        <v>1</v>
      </c>
      <c r="D50" s="20"/>
      <c r="E50" s="26">
        <f t="shared" si="1"/>
        <v>0</v>
      </c>
    </row>
    <row r="51" spans="1:5" ht="36.75" customHeight="1">
      <c r="A51" s="20" t="s">
        <v>159</v>
      </c>
      <c r="B51" s="25" t="s">
        <v>140</v>
      </c>
      <c r="C51" s="20">
        <v>69</v>
      </c>
      <c r="D51" s="20">
        <v>44.3</v>
      </c>
      <c r="E51" s="26">
        <f t="shared" si="1"/>
        <v>64.20289855072463</v>
      </c>
    </row>
    <row r="52" spans="1:5" ht="27" customHeight="1">
      <c r="A52" s="21" t="s">
        <v>19</v>
      </c>
      <c r="B52" s="24" t="s">
        <v>20</v>
      </c>
      <c r="C52" s="21">
        <f>C53</f>
        <v>34.6</v>
      </c>
      <c r="D52" s="21">
        <f>D53</f>
        <v>25.3</v>
      </c>
      <c r="E52" s="26">
        <f t="shared" si="1"/>
        <v>73.121387283237</v>
      </c>
    </row>
    <row r="53" spans="1:5" ht="39" customHeight="1">
      <c r="A53" s="20" t="s">
        <v>42</v>
      </c>
      <c r="B53" s="25" t="s">
        <v>43</v>
      </c>
      <c r="C53" s="20">
        <v>34.6</v>
      </c>
      <c r="D53" s="20">
        <v>25.3</v>
      </c>
      <c r="E53" s="23">
        <f t="shared" si="1"/>
        <v>73.121387283237</v>
      </c>
    </row>
    <row r="54" spans="1:5" ht="40.5" customHeight="1">
      <c r="A54" s="21" t="s">
        <v>21</v>
      </c>
      <c r="B54" s="24" t="s">
        <v>185</v>
      </c>
      <c r="C54" s="21">
        <f>C55</f>
        <v>5</v>
      </c>
      <c r="D54" s="21">
        <f>D55</f>
        <v>0</v>
      </c>
      <c r="E54" s="26">
        <f t="shared" si="1"/>
        <v>0</v>
      </c>
    </row>
    <row r="55" spans="1:5" ht="38.25" customHeight="1">
      <c r="A55" s="20" t="s">
        <v>115</v>
      </c>
      <c r="B55" s="25" t="s">
        <v>186</v>
      </c>
      <c r="C55" s="20">
        <v>5</v>
      </c>
      <c r="D55" s="20"/>
      <c r="E55" s="23">
        <f t="shared" si="1"/>
        <v>0</v>
      </c>
    </row>
    <row r="56" spans="1:5" ht="21" customHeight="1">
      <c r="A56" s="21" t="s">
        <v>37</v>
      </c>
      <c r="B56" s="24" t="s">
        <v>38</v>
      </c>
      <c r="C56" s="21">
        <f>C57+C58</f>
        <v>780.4</v>
      </c>
      <c r="D56" s="21">
        <f>D57+D58</f>
        <v>370.5</v>
      </c>
      <c r="E56" s="23">
        <f t="shared" si="1"/>
        <v>47.475653511019985</v>
      </c>
    </row>
    <row r="57" spans="1:5" ht="42.75" customHeight="1">
      <c r="A57" s="20" t="s">
        <v>175</v>
      </c>
      <c r="B57" s="25" t="s">
        <v>247</v>
      </c>
      <c r="C57" s="20">
        <v>666.4</v>
      </c>
      <c r="D57" s="20">
        <v>256.5</v>
      </c>
      <c r="E57" s="26">
        <f t="shared" si="1"/>
        <v>38.49039615846338</v>
      </c>
    </row>
    <row r="58" spans="1:5" ht="37.5" customHeight="1">
      <c r="A58" s="20" t="s">
        <v>58</v>
      </c>
      <c r="B58" s="25" t="s">
        <v>116</v>
      </c>
      <c r="C58" s="20">
        <v>114</v>
      </c>
      <c r="D58" s="20">
        <v>114</v>
      </c>
      <c r="E58" s="26">
        <f t="shared" si="1"/>
        <v>100</v>
      </c>
    </row>
    <row r="59" spans="1:5" ht="36" customHeight="1">
      <c r="A59" s="21" t="s">
        <v>23</v>
      </c>
      <c r="B59" s="24" t="s">
        <v>24</v>
      </c>
      <c r="C59" s="21">
        <f>SUM(C60:C61)</f>
        <v>258.3</v>
      </c>
      <c r="D59" s="21">
        <f>SUM(D60:D61)</f>
        <v>171</v>
      </c>
      <c r="E59" s="23">
        <f t="shared" si="1"/>
        <v>66.2020905923345</v>
      </c>
    </row>
    <row r="60" spans="1:5" ht="24.75" customHeight="1">
      <c r="A60" s="20" t="s">
        <v>25</v>
      </c>
      <c r="B60" s="25" t="s">
        <v>36</v>
      </c>
      <c r="C60" s="20">
        <v>51</v>
      </c>
      <c r="D60" s="20">
        <v>38.5</v>
      </c>
      <c r="E60" s="26">
        <f t="shared" si="1"/>
        <v>75.49019607843137</v>
      </c>
    </row>
    <row r="61" spans="1:5" ht="21" customHeight="1">
      <c r="A61" s="20" t="s">
        <v>44</v>
      </c>
      <c r="B61" s="25" t="s">
        <v>34</v>
      </c>
      <c r="C61" s="20">
        <v>207.3</v>
      </c>
      <c r="D61" s="20">
        <v>132.5</v>
      </c>
      <c r="E61" s="26">
        <f t="shared" si="1"/>
        <v>63.91702846116739</v>
      </c>
    </row>
    <row r="62" spans="1:5" ht="25.5" customHeight="1">
      <c r="A62" s="21" t="s">
        <v>26</v>
      </c>
      <c r="B62" s="24" t="s">
        <v>27</v>
      </c>
      <c r="C62" s="21">
        <f>C63</f>
        <v>15</v>
      </c>
      <c r="D62" s="21">
        <f>D63</f>
        <v>10.5</v>
      </c>
      <c r="E62" s="23">
        <f t="shared" si="1"/>
        <v>70</v>
      </c>
    </row>
    <row r="63" spans="1:5" ht="21.75" customHeight="1">
      <c r="A63" s="20" t="s">
        <v>32</v>
      </c>
      <c r="B63" s="25" t="s">
        <v>45</v>
      </c>
      <c r="C63" s="20">
        <v>15</v>
      </c>
      <c r="D63" s="20">
        <v>10.5</v>
      </c>
      <c r="E63" s="26">
        <f t="shared" si="1"/>
        <v>70</v>
      </c>
    </row>
    <row r="64" spans="1:5" ht="21" customHeight="1">
      <c r="A64" s="21" t="s">
        <v>28</v>
      </c>
      <c r="B64" s="24" t="s">
        <v>203</v>
      </c>
      <c r="C64" s="21">
        <f>C65</f>
        <v>1411.3</v>
      </c>
      <c r="D64" s="21">
        <f>D65</f>
        <v>981.3</v>
      </c>
      <c r="E64" s="23">
        <f t="shared" si="1"/>
        <v>69.53163749734289</v>
      </c>
    </row>
    <row r="65" spans="1:5" ht="22.5" customHeight="1">
      <c r="A65" s="20" t="s">
        <v>29</v>
      </c>
      <c r="B65" s="25" t="s">
        <v>30</v>
      </c>
      <c r="C65" s="20">
        <v>1411.3</v>
      </c>
      <c r="D65" s="20">
        <v>981.3</v>
      </c>
      <c r="E65" s="26">
        <f t="shared" si="1"/>
        <v>69.53163749734289</v>
      </c>
    </row>
    <row r="66" spans="1:5" ht="18.75" customHeight="1">
      <c r="A66" s="21">
        <v>1000</v>
      </c>
      <c r="B66" s="24" t="s">
        <v>46</v>
      </c>
      <c r="C66" s="21">
        <f>C67</f>
        <v>54</v>
      </c>
      <c r="D66" s="21">
        <f>D67</f>
        <v>39.5</v>
      </c>
      <c r="E66" s="23">
        <f t="shared" si="1"/>
        <v>73.14814814814815</v>
      </c>
    </row>
    <row r="67" spans="1:5" ht="21" customHeight="1">
      <c r="A67" s="20">
        <v>1001</v>
      </c>
      <c r="B67" s="25" t="s">
        <v>138</v>
      </c>
      <c r="C67" s="20">
        <v>54</v>
      </c>
      <c r="D67" s="20">
        <v>39.5</v>
      </c>
      <c r="E67" s="26">
        <f t="shared" si="1"/>
        <v>73.14814814814815</v>
      </c>
    </row>
    <row r="68" spans="1:5" ht="21.75" customHeight="1">
      <c r="A68" s="21">
        <v>1100</v>
      </c>
      <c r="B68" s="24" t="s">
        <v>60</v>
      </c>
      <c r="C68" s="21">
        <f>C69</f>
        <v>8</v>
      </c>
      <c r="D68" s="21">
        <f>D69</f>
        <v>3</v>
      </c>
      <c r="E68" s="23">
        <f t="shared" si="1"/>
        <v>37.5</v>
      </c>
    </row>
    <row r="69" spans="1:5" ht="20.25" customHeight="1">
      <c r="A69" s="20">
        <v>1101</v>
      </c>
      <c r="B69" s="25" t="s">
        <v>161</v>
      </c>
      <c r="C69" s="20">
        <v>8</v>
      </c>
      <c r="D69" s="20">
        <v>3</v>
      </c>
      <c r="E69" s="26">
        <f t="shared" si="1"/>
        <v>37.5</v>
      </c>
    </row>
    <row r="70" spans="1:5" ht="24.75" customHeight="1">
      <c r="A70" s="21">
        <v>1200</v>
      </c>
      <c r="B70" s="24" t="s">
        <v>162</v>
      </c>
      <c r="C70" s="21">
        <f>C71</f>
        <v>50</v>
      </c>
      <c r="D70" s="21">
        <f>D71</f>
        <v>13.1</v>
      </c>
      <c r="E70" s="23">
        <f t="shared" si="1"/>
        <v>26.200000000000003</v>
      </c>
    </row>
    <row r="71" spans="1:5" ht="35.25" customHeight="1">
      <c r="A71" s="20">
        <v>1202</v>
      </c>
      <c r="B71" s="25" t="s">
        <v>163</v>
      </c>
      <c r="C71" s="20">
        <v>50</v>
      </c>
      <c r="D71" s="20">
        <v>13.1</v>
      </c>
      <c r="E71" s="26">
        <f t="shared" si="1"/>
        <v>26.200000000000003</v>
      </c>
    </row>
    <row r="72" spans="1:5" ht="21.75" customHeight="1">
      <c r="A72" s="20"/>
      <c r="B72" s="21" t="s">
        <v>31</v>
      </c>
      <c r="C72" s="21">
        <f>C70+C68+C64+C62+C59+C56+C54+C52+C46+C66</f>
        <v>4760</v>
      </c>
      <c r="D72" s="21">
        <f>D70+D68+D64+D62+D59+D56+D54+D52+D46+D66</f>
        <v>3085.8</v>
      </c>
      <c r="E72" s="23">
        <f t="shared" si="1"/>
        <v>64.82773109243698</v>
      </c>
    </row>
    <row r="73" spans="1:5" ht="52.5" customHeight="1">
      <c r="A73" s="21" t="s">
        <v>98</v>
      </c>
      <c r="B73" s="31" t="s">
        <v>100</v>
      </c>
      <c r="C73" s="32">
        <f>C44-C72</f>
        <v>-288.39999999999964</v>
      </c>
      <c r="D73" s="32">
        <f>D44-D72</f>
        <v>792.4999999999991</v>
      </c>
      <c r="E73" s="23"/>
    </row>
    <row r="74" spans="1:5" ht="36.75" customHeight="1">
      <c r="A74" s="21" t="s">
        <v>99</v>
      </c>
      <c r="B74" s="31" t="s">
        <v>101</v>
      </c>
      <c r="C74" s="32">
        <f>-C73</f>
        <v>288.39999999999964</v>
      </c>
      <c r="D74" s="32">
        <f>-D73</f>
        <v>-792.4999999999991</v>
      </c>
      <c r="E74" s="23"/>
    </row>
    <row r="75" spans="1:5" ht="15.75">
      <c r="A75" s="34"/>
      <c r="B75" s="31" t="s">
        <v>102</v>
      </c>
      <c r="C75" s="32">
        <v>288.4</v>
      </c>
      <c r="D75" s="32">
        <v>-792.5</v>
      </c>
      <c r="E75" s="26"/>
    </row>
  </sheetData>
  <sheetProtection/>
  <mergeCells count="5">
    <mergeCell ref="C1:E1"/>
    <mergeCell ref="A6:E6"/>
    <mergeCell ref="A7:E7"/>
    <mergeCell ref="C3:E3"/>
    <mergeCell ref="A45:E45"/>
  </mergeCells>
  <printOptions/>
  <pageMargins left="0.52" right="0.2362204724409449" top="0.4330708661417323" bottom="0.28" header="0.15748031496062992" footer="0.196850393700787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1">
      <selection activeCell="B83" sqref="B83"/>
    </sheetView>
  </sheetViews>
  <sheetFormatPr defaultColWidth="9.00390625" defaultRowHeight="12.75"/>
  <cols>
    <col min="1" max="1" width="28.25390625" style="36" customWidth="1"/>
    <col min="2" max="2" width="37.875" style="36" customWidth="1"/>
    <col min="3" max="3" width="10.625" style="36" customWidth="1"/>
    <col min="4" max="4" width="9.75390625" style="36" customWidth="1"/>
    <col min="5" max="5" width="10.375" style="36" customWidth="1"/>
  </cols>
  <sheetData>
    <row r="1" spans="3:5" ht="15.75">
      <c r="C1" s="93" t="s">
        <v>97</v>
      </c>
      <c r="D1" s="93"/>
      <c r="E1" s="93"/>
    </row>
    <row r="3" spans="3:5" ht="15">
      <c r="C3" s="95" t="s">
        <v>96</v>
      </c>
      <c r="D3" s="95"/>
      <c r="E3" s="95"/>
    </row>
    <row r="5" spans="1:5" ht="15.75">
      <c r="A5" s="94" t="s">
        <v>198</v>
      </c>
      <c r="B5" s="94"/>
      <c r="C5" s="94"/>
      <c r="D5" s="94"/>
      <c r="E5" s="94"/>
    </row>
    <row r="6" spans="1:5" ht="15.75">
      <c r="A6" s="94" t="s">
        <v>253</v>
      </c>
      <c r="B6" s="94"/>
      <c r="C6" s="94"/>
      <c r="D6" s="94"/>
      <c r="E6" s="94"/>
    </row>
    <row r="9" spans="1:5" ht="60" customHeight="1">
      <c r="A9" s="72" t="s">
        <v>33</v>
      </c>
      <c r="B9" s="72" t="s">
        <v>120</v>
      </c>
      <c r="C9" s="72" t="s">
        <v>225</v>
      </c>
      <c r="D9" s="72" t="s">
        <v>254</v>
      </c>
      <c r="E9" s="72" t="s">
        <v>88</v>
      </c>
    </row>
    <row r="10" spans="1:5" ht="15.75">
      <c r="A10" s="20">
        <v>1</v>
      </c>
      <c r="B10" s="20">
        <v>2</v>
      </c>
      <c r="C10" s="20">
        <v>3</v>
      </c>
      <c r="D10" s="41">
        <v>4</v>
      </c>
      <c r="E10" s="41">
        <v>5</v>
      </c>
    </row>
    <row r="11" spans="1:5" ht="22.5" customHeight="1">
      <c r="A11" s="21" t="s">
        <v>61</v>
      </c>
      <c r="B11" s="22" t="s">
        <v>143</v>
      </c>
      <c r="C11" s="23">
        <f>C12+C19+C21+C25+C29+C31+C24+C28+C14</f>
        <v>3393</v>
      </c>
      <c r="D11" s="23">
        <f>D12+D19+D21+D25+D29+D31+D24+D28+D14</f>
        <v>2615.6000000000004</v>
      </c>
      <c r="E11" s="33">
        <f aca="true" t="shared" si="0" ref="E11:E18">D11/C11*100</f>
        <v>77.08812260536399</v>
      </c>
    </row>
    <row r="12" spans="1:5" ht="23.25" customHeight="1">
      <c r="A12" s="21" t="s">
        <v>0</v>
      </c>
      <c r="B12" s="24" t="s">
        <v>62</v>
      </c>
      <c r="C12" s="23">
        <f>C13</f>
        <v>760</v>
      </c>
      <c r="D12" s="23">
        <f>D13</f>
        <v>523.2</v>
      </c>
      <c r="E12" s="33">
        <f t="shared" si="0"/>
        <v>68.8421052631579</v>
      </c>
    </row>
    <row r="13" spans="1:5" ht="18" customHeight="1">
      <c r="A13" s="20" t="s">
        <v>1</v>
      </c>
      <c r="B13" s="25" t="s">
        <v>2</v>
      </c>
      <c r="C13" s="26">
        <v>760</v>
      </c>
      <c r="D13" s="26">
        <v>523.2</v>
      </c>
      <c r="E13" s="42">
        <f t="shared" si="0"/>
        <v>68.8421052631579</v>
      </c>
    </row>
    <row r="14" spans="1:5" ht="41.25" customHeight="1">
      <c r="A14" s="21" t="s">
        <v>231</v>
      </c>
      <c r="B14" s="24" t="s">
        <v>232</v>
      </c>
      <c r="C14" s="23">
        <f>C15+C16+C17+C18</f>
        <v>1548</v>
      </c>
      <c r="D14" s="23">
        <f>D15+D16+D17+D18</f>
        <v>1073.8</v>
      </c>
      <c r="E14" s="33">
        <f t="shared" si="0"/>
        <v>69.36692506459949</v>
      </c>
    </row>
    <row r="15" spans="1:5" ht="133.5" customHeight="1">
      <c r="A15" s="34" t="s">
        <v>233</v>
      </c>
      <c r="B15" s="81" t="s">
        <v>237</v>
      </c>
      <c r="C15" s="64">
        <v>566.6</v>
      </c>
      <c r="D15" s="64">
        <v>407.8</v>
      </c>
      <c r="E15" s="46">
        <f t="shared" si="0"/>
        <v>71.97317331450759</v>
      </c>
    </row>
    <row r="16" spans="1:5" ht="165" customHeight="1">
      <c r="A16" s="34" t="s">
        <v>234</v>
      </c>
      <c r="B16" s="82" t="s">
        <v>238</v>
      </c>
      <c r="C16" s="64">
        <v>11.7</v>
      </c>
      <c r="D16" s="64">
        <v>8.5</v>
      </c>
      <c r="E16" s="46">
        <f t="shared" si="0"/>
        <v>72.64957264957266</v>
      </c>
    </row>
    <row r="17" spans="1:5" ht="133.5" customHeight="1">
      <c r="A17" s="34" t="s">
        <v>235</v>
      </c>
      <c r="B17" s="50" t="s">
        <v>239</v>
      </c>
      <c r="C17" s="64">
        <v>917.3</v>
      </c>
      <c r="D17" s="64">
        <v>669.4</v>
      </c>
      <c r="E17" s="46">
        <f t="shared" si="0"/>
        <v>72.9750354300665</v>
      </c>
    </row>
    <row r="18" spans="1:5" ht="132" customHeight="1">
      <c r="A18" s="34" t="s">
        <v>236</v>
      </c>
      <c r="B18" s="50" t="s">
        <v>240</v>
      </c>
      <c r="C18" s="64">
        <v>52.4</v>
      </c>
      <c r="D18" s="64">
        <v>-11.9</v>
      </c>
      <c r="E18" s="46">
        <f t="shared" si="0"/>
        <v>-22.70992366412214</v>
      </c>
    </row>
    <row r="19" spans="1:5" ht="20.25" customHeight="1">
      <c r="A19" s="21" t="s">
        <v>3</v>
      </c>
      <c r="B19" s="24" t="s">
        <v>63</v>
      </c>
      <c r="C19" s="23">
        <f>C20</f>
        <v>85</v>
      </c>
      <c r="D19" s="23">
        <f>D20</f>
        <v>25.2</v>
      </c>
      <c r="E19" s="33">
        <f aca="true" t="shared" si="1" ref="E19:E49">D19/C19*100</f>
        <v>29.64705882352941</v>
      </c>
    </row>
    <row r="20" spans="1:5" ht="27.75" customHeight="1">
      <c r="A20" s="20" t="s">
        <v>64</v>
      </c>
      <c r="B20" s="25" t="s">
        <v>6</v>
      </c>
      <c r="C20" s="26">
        <v>85</v>
      </c>
      <c r="D20" s="26">
        <v>25.2</v>
      </c>
      <c r="E20" s="42">
        <f t="shared" si="1"/>
        <v>29.64705882352941</v>
      </c>
    </row>
    <row r="21" spans="1:5" ht="22.5" customHeight="1">
      <c r="A21" s="53" t="s">
        <v>65</v>
      </c>
      <c r="B21" s="24" t="s">
        <v>66</v>
      </c>
      <c r="C21" s="23">
        <f>C22+C23</f>
        <v>890</v>
      </c>
      <c r="D21" s="23">
        <f>D22+D23</f>
        <v>855.5</v>
      </c>
      <c r="E21" s="33">
        <f t="shared" si="1"/>
        <v>96.12359550561797</v>
      </c>
    </row>
    <row r="22" spans="1:5" ht="31.5">
      <c r="A22" s="20" t="s">
        <v>67</v>
      </c>
      <c r="B22" s="25" t="s">
        <v>68</v>
      </c>
      <c r="C22" s="26">
        <v>45</v>
      </c>
      <c r="D22" s="26">
        <v>12.4</v>
      </c>
      <c r="E22" s="42">
        <f t="shared" si="1"/>
        <v>27.555555555555557</v>
      </c>
    </row>
    <row r="23" spans="1:5" ht="20.25" customHeight="1">
      <c r="A23" s="20" t="s">
        <v>69</v>
      </c>
      <c r="B23" s="25" t="s">
        <v>70</v>
      </c>
      <c r="C23" s="26">
        <v>845</v>
      </c>
      <c r="D23" s="26">
        <v>843.1</v>
      </c>
      <c r="E23" s="42">
        <f t="shared" si="1"/>
        <v>99.77514792899409</v>
      </c>
    </row>
    <row r="24" spans="1:5" ht="59.25" customHeight="1">
      <c r="A24" s="21" t="s">
        <v>155</v>
      </c>
      <c r="B24" s="24" t="s">
        <v>94</v>
      </c>
      <c r="C24" s="23"/>
      <c r="D24" s="23"/>
      <c r="E24" s="33"/>
    </row>
    <row r="25" spans="1:5" ht="64.5" customHeight="1">
      <c r="A25" s="21" t="s">
        <v>71</v>
      </c>
      <c r="B25" s="24" t="s">
        <v>72</v>
      </c>
      <c r="C25" s="23">
        <f>C26+C27</f>
        <v>110</v>
      </c>
      <c r="D25" s="23">
        <f>D26+D27</f>
        <v>137.4</v>
      </c>
      <c r="E25" s="33">
        <f t="shared" si="1"/>
        <v>124.90909090909092</v>
      </c>
    </row>
    <row r="26" spans="1:5" ht="127.5" customHeight="1">
      <c r="A26" s="20" t="s">
        <v>179</v>
      </c>
      <c r="B26" s="25" t="s">
        <v>73</v>
      </c>
      <c r="C26" s="26">
        <v>110</v>
      </c>
      <c r="D26" s="26">
        <v>137.4</v>
      </c>
      <c r="E26" s="42">
        <f t="shared" si="1"/>
        <v>124.90909090909092</v>
      </c>
    </row>
    <row r="27" spans="1:5" ht="117" customHeight="1">
      <c r="A27" s="20" t="s">
        <v>74</v>
      </c>
      <c r="B27" s="25" t="s">
        <v>75</v>
      </c>
      <c r="C27" s="26">
        <v>0</v>
      </c>
      <c r="D27" s="26">
        <v>0</v>
      </c>
      <c r="E27" s="42"/>
    </row>
    <row r="28" spans="1:5" ht="42.75" customHeight="1">
      <c r="A28" s="21" t="s">
        <v>150</v>
      </c>
      <c r="B28" s="24" t="s">
        <v>151</v>
      </c>
      <c r="C28" s="23"/>
      <c r="D28" s="23"/>
      <c r="E28" s="33"/>
    </row>
    <row r="29" spans="1:5" ht="41.25" customHeight="1">
      <c r="A29" s="21" t="s">
        <v>76</v>
      </c>
      <c r="B29" s="24" t="s">
        <v>77</v>
      </c>
      <c r="C29" s="23">
        <f>C30</f>
        <v>0</v>
      </c>
      <c r="D29" s="23">
        <f>D30</f>
        <v>0</v>
      </c>
      <c r="E29" s="33"/>
    </row>
    <row r="30" spans="1:5" ht="87.75" customHeight="1">
      <c r="A30" s="20" t="s">
        <v>180</v>
      </c>
      <c r="B30" s="25" t="s">
        <v>78</v>
      </c>
      <c r="C30" s="26"/>
      <c r="D30" s="26"/>
      <c r="E30" s="42"/>
    </row>
    <row r="31" spans="1:5" ht="35.25" customHeight="1">
      <c r="A31" s="21" t="s">
        <v>199</v>
      </c>
      <c r="B31" s="24" t="s">
        <v>200</v>
      </c>
      <c r="C31" s="23">
        <f>C34+C33+C32</f>
        <v>0</v>
      </c>
      <c r="D31" s="23">
        <f>D34+D33+D32</f>
        <v>0.5</v>
      </c>
      <c r="E31" s="42"/>
    </row>
    <row r="32" spans="1:5" ht="41.25" customHeight="1">
      <c r="A32" s="20" t="s">
        <v>223</v>
      </c>
      <c r="B32" s="25" t="s">
        <v>224</v>
      </c>
      <c r="C32" s="26"/>
      <c r="D32" s="26"/>
      <c r="E32" s="42"/>
    </row>
    <row r="33" spans="1:5" ht="82.5" customHeight="1">
      <c r="A33" s="20" t="s">
        <v>207</v>
      </c>
      <c r="B33" s="25" t="s">
        <v>208</v>
      </c>
      <c r="C33" s="23"/>
      <c r="D33" s="26">
        <v>0.5</v>
      </c>
      <c r="E33" s="42"/>
    </row>
    <row r="34" spans="1:5" ht="65.25" customHeight="1">
      <c r="A34" s="27" t="s">
        <v>202</v>
      </c>
      <c r="B34" s="28" t="s">
        <v>201</v>
      </c>
      <c r="C34" s="26"/>
      <c r="D34" s="26"/>
      <c r="E34" s="42"/>
    </row>
    <row r="35" spans="1:5" ht="20.25" customHeight="1">
      <c r="A35" s="21"/>
      <c r="B35" s="24" t="s">
        <v>79</v>
      </c>
      <c r="C35" s="23">
        <f>C11</f>
        <v>3393</v>
      </c>
      <c r="D35" s="23">
        <f>D11</f>
        <v>2615.6000000000004</v>
      </c>
      <c r="E35" s="33">
        <f t="shared" si="1"/>
        <v>77.08812260536399</v>
      </c>
    </row>
    <row r="36" spans="1:5" ht="21.75" customHeight="1">
      <c r="A36" s="21" t="s">
        <v>80</v>
      </c>
      <c r="B36" s="24" t="s">
        <v>81</v>
      </c>
      <c r="C36" s="23">
        <f>C37+C39+C42+C48</f>
        <v>4790.3</v>
      </c>
      <c r="D36" s="23">
        <f>D37+D39+D42+D48</f>
        <v>3641.1</v>
      </c>
      <c r="E36" s="33">
        <f t="shared" si="1"/>
        <v>76.00985324509946</v>
      </c>
    </row>
    <row r="37" spans="1:5" ht="54.75" customHeight="1">
      <c r="A37" s="21" t="s">
        <v>35</v>
      </c>
      <c r="B37" s="24" t="s">
        <v>82</v>
      </c>
      <c r="C37" s="23">
        <f>C38</f>
        <v>1988</v>
      </c>
      <c r="D37" s="23">
        <f>D38</f>
        <v>1491</v>
      </c>
      <c r="E37" s="33">
        <f t="shared" si="1"/>
        <v>75</v>
      </c>
    </row>
    <row r="38" spans="1:5" ht="53.25" customHeight="1">
      <c r="A38" s="20" t="s">
        <v>14</v>
      </c>
      <c r="B38" s="25" t="s">
        <v>83</v>
      </c>
      <c r="C38" s="26">
        <v>1988</v>
      </c>
      <c r="D38" s="26">
        <v>1491</v>
      </c>
      <c r="E38" s="42">
        <f t="shared" si="1"/>
        <v>75</v>
      </c>
    </row>
    <row r="39" spans="1:5" ht="47.25">
      <c r="A39" s="21" t="s">
        <v>189</v>
      </c>
      <c r="B39" s="54" t="s">
        <v>190</v>
      </c>
      <c r="C39" s="23">
        <f>C40+C41</f>
        <v>2728</v>
      </c>
      <c r="D39" s="23">
        <f>D40+D41</f>
        <v>2077</v>
      </c>
      <c r="E39" s="42">
        <f t="shared" si="1"/>
        <v>76.13636363636364</v>
      </c>
    </row>
    <row r="40" spans="1:5" s="61" customFormat="1" ht="42.75" customHeight="1">
      <c r="A40" s="20" t="s">
        <v>84</v>
      </c>
      <c r="B40" s="25" t="s">
        <v>213</v>
      </c>
      <c r="C40" s="26">
        <v>2604</v>
      </c>
      <c r="D40" s="26">
        <v>1953</v>
      </c>
      <c r="E40" s="42">
        <f t="shared" si="1"/>
        <v>75</v>
      </c>
    </row>
    <row r="41" spans="1:5" s="61" customFormat="1" ht="72" customHeight="1">
      <c r="A41" s="20" t="s">
        <v>84</v>
      </c>
      <c r="B41" s="87" t="s">
        <v>211</v>
      </c>
      <c r="C41" s="26">
        <v>124</v>
      </c>
      <c r="D41" s="26">
        <v>124</v>
      </c>
      <c r="E41" s="42">
        <f t="shared" si="1"/>
        <v>100</v>
      </c>
    </row>
    <row r="42" spans="1:5" ht="54.75" customHeight="1">
      <c r="A42" s="21" t="s">
        <v>50</v>
      </c>
      <c r="B42" s="24" t="s">
        <v>86</v>
      </c>
      <c r="C42" s="23">
        <f>C43+C44</f>
        <v>74.3</v>
      </c>
      <c r="D42" s="23">
        <f>D43+D44</f>
        <v>73.1</v>
      </c>
      <c r="E42" s="33">
        <f t="shared" si="1"/>
        <v>98.38492597577388</v>
      </c>
    </row>
    <row r="43" spans="1:5" s="58" customFormat="1" ht="69.75" customHeight="1">
      <c r="A43" s="20" t="s">
        <v>54</v>
      </c>
      <c r="B43" s="25" t="s">
        <v>87</v>
      </c>
      <c r="C43" s="26">
        <v>69.3</v>
      </c>
      <c r="D43" s="26">
        <v>69.3</v>
      </c>
      <c r="E43" s="42">
        <f t="shared" si="1"/>
        <v>100</v>
      </c>
    </row>
    <row r="44" spans="1:5" ht="58.5" customHeight="1">
      <c r="A44" s="20" t="s">
        <v>89</v>
      </c>
      <c r="B44" s="25" t="s">
        <v>90</v>
      </c>
      <c r="C44" s="26">
        <v>5</v>
      </c>
      <c r="D44" s="26">
        <v>3.8</v>
      </c>
      <c r="E44" s="42">
        <f t="shared" si="1"/>
        <v>76</v>
      </c>
    </row>
    <row r="45" spans="1:5" ht="22.5" customHeight="1">
      <c r="A45" s="21" t="s">
        <v>156</v>
      </c>
      <c r="B45" s="24" t="s">
        <v>48</v>
      </c>
      <c r="C45" s="23">
        <f>C46+C47</f>
        <v>0</v>
      </c>
      <c r="D45" s="23">
        <f>D46+D47</f>
        <v>0</v>
      </c>
      <c r="E45" s="33"/>
    </row>
    <row r="46" spans="1:5" ht="92.25" customHeight="1">
      <c r="A46" s="20" t="s">
        <v>177</v>
      </c>
      <c r="B46" s="25" t="s">
        <v>181</v>
      </c>
      <c r="C46" s="26"/>
      <c r="D46" s="26"/>
      <c r="E46" s="42"/>
    </row>
    <row r="47" spans="1:5" ht="35.25" customHeight="1">
      <c r="A47" s="20" t="s">
        <v>157</v>
      </c>
      <c r="B47" s="25" t="s">
        <v>91</v>
      </c>
      <c r="C47" s="26"/>
      <c r="D47" s="26"/>
      <c r="E47" s="42"/>
    </row>
    <row r="48" spans="1:5" ht="69" customHeight="1">
      <c r="A48" s="21" t="s">
        <v>152</v>
      </c>
      <c r="B48" s="29" t="s">
        <v>153</v>
      </c>
      <c r="C48" s="23"/>
      <c r="D48" s="23"/>
      <c r="E48" s="33"/>
    </row>
    <row r="49" spans="1:5" ht="18" customHeight="1">
      <c r="A49" s="29"/>
      <c r="B49" s="24" t="s">
        <v>106</v>
      </c>
      <c r="C49" s="23">
        <f>C35+C36</f>
        <v>8183.3</v>
      </c>
      <c r="D49" s="23">
        <f>D35+D36</f>
        <v>6256.700000000001</v>
      </c>
      <c r="E49" s="33">
        <f t="shared" si="1"/>
        <v>76.45693057812863</v>
      </c>
    </row>
    <row r="50" spans="1:5" ht="18" customHeight="1">
      <c r="A50" s="96" t="s">
        <v>95</v>
      </c>
      <c r="B50" s="97"/>
      <c r="C50" s="97"/>
      <c r="D50" s="97"/>
      <c r="E50" s="98"/>
    </row>
    <row r="51" spans="1:5" ht="15.75">
      <c r="A51" s="21" t="s">
        <v>15</v>
      </c>
      <c r="B51" s="24" t="s">
        <v>16</v>
      </c>
      <c r="C51" s="21">
        <f>SUM(C52:C56)</f>
        <v>3200.2999999999997</v>
      </c>
      <c r="D51" s="21">
        <f>SUM(D52:D56)</f>
        <v>2198.6000000000004</v>
      </c>
      <c r="E51" s="44">
        <f aca="true" t="shared" si="2" ref="E51:E75">D51/C51*100</f>
        <v>68.69980939286944</v>
      </c>
    </row>
    <row r="52" spans="1:5" ht="67.5" customHeight="1">
      <c r="A52" s="20" t="s">
        <v>17</v>
      </c>
      <c r="B52" s="25" t="s">
        <v>56</v>
      </c>
      <c r="C52" s="20">
        <v>695.8</v>
      </c>
      <c r="D52" s="20">
        <v>529.8</v>
      </c>
      <c r="E52" s="46">
        <f t="shared" si="2"/>
        <v>76.14256970393791</v>
      </c>
    </row>
    <row r="53" spans="1:5" ht="101.25" customHeight="1">
      <c r="A53" s="20" t="s">
        <v>18</v>
      </c>
      <c r="B53" s="25" t="s">
        <v>164</v>
      </c>
      <c r="C53" s="20">
        <v>2299.2</v>
      </c>
      <c r="D53" s="20">
        <v>1492.9</v>
      </c>
      <c r="E53" s="46">
        <f t="shared" si="2"/>
        <v>64.93128044537231</v>
      </c>
    </row>
    <row r="54" spans="1:5" ht="31.5" customHeight="1">
      <c r="A54" s="20" t="s">
        <v>245</v>
      </c>
      <c r="B54" s="84" t="s">
        <v>246</v>
      </c>
      <c r="C54" s="20">
        <v>60.6</v>
      </c>
      <c r="D54" s="20">
        <v>60.6</v>
      </c>
      <c r="E54" s="46">
        <f t="shared" si="2"/>
        <v>100</v>
      </c>
    </row>
    <row r="55" spans="1:5" ht="35.25" customHeight="1">
      <c r="A55" s="20" t="s">
        <v>158</v>
      </c>
      <c r="B55" s="25" t="s">
        <v>139</v>
      </c>
      <c r="C55" s="20">
        <v>4.7</v>
      </c>
      <c r="D55" s="20"/>
      <c r="E55" s="46">
        <f t="shared" si="2"/>
        <v>0</v>
      </c>
    </row>
    <row r="56" spans="1:5" ht="23.25" customHeight="1">
      <c r="A56" s="20" t="s">
        <v>159</v>
      </c>
      <c r="B56" s="25" t="s">
        <v>140</v>
      </c>
      <c r="C56" s="20">
        <v>140</v>
      </c>
      <c r="D56" s="20">
        <v>115.3</v>
      </c>
      <c r="E56" s="42">
        <f t="shared" si="2"/>
        <v>82.35714285714285</v>
      </c>
    </row>
    <row r="57" spans="1:5" ht="24" customHeight="1">
      <c r="A57" s="21" t="s">
        <v>19</v>
      </c>
      <c r="B57" s="24" t="s">
        <v>20</v>
      </c>
      <c r="C57" s="21">
        <f>C58</f>
        <v>69.3</v>
      </c>
      <c r="D57" s="21">
        <f>D58</f>
        <v>45.8</v>
      </c>
      <c r="E57" s="33">
        <f t="shared" si="2"/>
        <v>66.08946608946609</v>
      </c>
    </row>
    <row r="58" spans="1:5" ht="33" customHeight="1">
      <c r="A58" s="20" t="s">
        <v>42</v>
      </c>
      <c r="B58" s="25" t="s">
        <v>43</v>
      </c>
      <c r="C58" s="20">
        <v>69.3</v>
      </c>
      <c r="D58" s="20">
        <v>45.8</v>
      </c>
      <c r="E58" s="46">
        <f t="shared" si="2"/>
        <v>66.08946608946609</v>
      </c>
    </row>
    <row r="59" spans="1:5" ht="44.25" customHeight="1">
      <c r="A59" s="21" t="s">
        <v>21</v>
      </c>
      <c r="B59" s="24" t="s">
        <v>185</v>
      </c>
      <c r="C59" s="21">
        <f>C60</f>
        <v>20</v>
      </c>
      <c r="D59" s="21">
        <f>D60</f>
        <v>0</v>
      </c>
      <c r="E59" s="44">
        <f t="shared" si="2"/>
        <v>0</v>
      </c>
    </row>
    <row r="60" spans="1:5" ht="66.75" customHeight="1">
      <c r="A60" s="20" t="s">
        <v>22</v>
      </c>
      <c r="B60" s="87" t="s">
        <v>141</v>
      </c>
      <c r="C60" s="20">
        <v>20</v>
      </c>
      <c r="D60" s="20"/>
      <c r="E60" s="42">
        <f t="shared" si="2"/>
        <v>0</v>
      </c>
    </row>
    <row r="61" spans="1:5" ht="21" customHeight="1">
      <c r="A61" s="21" t="s">
        <v>37</v>
      </c>
      <c r="B61" s="24" t="s">
        <v>38</v>
      </c>
      <c r="C61" s="21">
        <f>C62+C63</f>
        <v>1672</v>
      </c>
      <c r="D61" s="21">
        <f>D62+D63</f>
        <v>348.4</v>
      </c>
      <c r="E61" s="33">
        <f t="shared" si="2"/>
        <v>20.83732057416268</v>
      </c>
    </row>
    <row r="62" spans="1:5" ht="36" customHeight="1">
      <c r="A62" s="20" t="s">
        <v>175</v>
      </c>
      <c r="B62" s="25" t="s">
        <v>247</v>
      </c>
      <c r="C62" s="20">
        <v>1548</v>
      </c>
      <c r="D62" s="20">
        <v>224.4</v>
      </c>
      <c r="E62" s="42">
        <f t="shared" si="2"/>
        <v>14.496124031007751</v>
      </c>
    </row>
    <row r="63" spans="1:5" ht="37.5" customHeight="1">
      <c r="A63" s="20" t="s">
        <v>58</v>
      </c>
      <c r="B63" s="25" t="s">
        <v>116</v>
      </c>
      <c r="C63" s="20">
        <v>124</v>
      </c>
      <c r="D63" s="20">
        <v>124</v>
      </c>
      <c r="E63" s="42">
        <f t="shared" si="2"/>
        <v>100</v>
      </c>
    </row>
    <row r="64" spans="1:5" ht="21.75" customHeight="1">
      <c r="A64" s="21" t="s">
        <v>23</v>
      </c>
      <c r="B64" s="24" t="s">
        <v>24</v>
      </c>
      <c r="C64" s="21">
        <f>SUM(C65:C66)</f>
        <v>1131.8</v>
      </c>
      <c r="D64" s="21">
        <f>SUM(D65:D66)</f>
        <v>479.5</v>
      </c>
      <c r="E64" s="33">
        <f t="shared" si="2"/>
        <v>42.36614242799081</v>
      </c>
    </row>
    <row r="65" spans="1:5" ht="20.25" customHeight="1">
      <c r="A65" s="20" t="s">
        <v>25</v>
      </c>
      <c r="B65" s="25" t="s">
        <v>36</v>
      </c>
      <c r="C65" s="20">
        <v>84</v>
      </c>
      <c r="D65" s="20">
        <v>63</v>
      </c>
      <c r="E65" s="42">
        <f t="shared" si="2"/>
        <v>75</v>
      </c>
    </row>
    <row r="66" spans="1:5" ht="24" customHeight="1">
      <c r="A66" s="20" t="s">
        <v>44</v>
      </c>
      <c r="B66" s="25" t="s">
        <v>34</v>
      </c>
      <c r="C66" s="20">
        <v>1047.8</v>
      </c>
      <c r="D66" s="20">
        <v>416.5</v>
      </c>
      <c r="E66" s="42">
        <f t="shared" si="2"/>
        <v>39.74995228096965</v>
      </c>
    </row>
    <row r="67" spans="1:5" ht="23.25" customHeight="1">
      <c r="A67" s="21" t="s">
        <v>26</v>
      </c>
      <c r="B67" s="24" t="s">
        <v>27</v>
      </c>
      <c r="C67" s="21">
        <f>C68</f>
        <v>20</v>
      </c>
      <c r="D67" s="21">
        <f>D68</f>
        <v>0</v>
      </c>
      <c r="E67" s="33">
        <f t="shared" si="2"/>
        <v>0</v>
      </c>
    </row>
    <row r="68" spans="1:5" ht="37.5" customHeight="1">
      <c r="A68" s="20" t="s">
        <v>32</v>
      </c>
      <c r="B68" s="25" t="s">
        <v>45</v>
      </c>
      <c r="C68" s="20">
        <v>20</v>
      </c>
      <c r="D68" s="20"/>
      <c r="E68" s="42">
        <f t="shared" si="2"/>
        <v>0</v>
      </c>
    </row>
    <row r="69" spans="1:5" ht="23.25" customHeight="1">
      <c r="A69" s="21" t="s">
        <v>28</v>
      </c>
      <c r="B69" s="24" t="s">
        <v>203</v>
      </c>
      <c r="C69" s="21">
        <f>C70</f>
        <v>2343.4</v>
      </c>
      <c r="D69" s="21">
        <f>D70</f>
        <v>1558.3</v>
      </c>
      <c r="E69" s="33">
        <f t="shared" si="2"/>
        <v>66.49739694461039</v>
      </c>
    </row>
    <row r="70" spans="1:5" ht="24" customHeight="1">
      <c r="A70" s="20" t="s">
        <v>29</v>
      </c>
      <c r="B70" s="25" t="s">
        <v>30</v>
      </c>
      <c r="C70" s="20">
        <v>2343.4</v>
      </c>
      <c r="D70" s="20">
        <v>1558.3</v>
      </c>
      <c r="E70" s="42">
        <f t="shared" si="2"/>
        <v>66.49739694461039</v>
      </c>
    </row>
    <row r="71" spans="1:5" ht="25.5" customHeight="1">
      <c r="A71" s="21">
        <v>1100</v>
      </c>
      <c r="B71" s="24" t="s">
        <v>60</v>
      </c>
      <c r="C71" s="21">
        <f>C72</f>
        <v>20</v>
      </c>
      <c r="D71" s="21">
        <f>D72</f>
        <v>14.3</v>
      </c>
      <c r="E71" s="33">
        <f t="shared" si="2"/>
        <v>71.50000000000001</v>
      </c>
    </row>
    <row r="72" spans="1:5" ht="22.5" customHeight="1">
      <c r="A72" s="20">
        <v>1101</v>
      </c>
      <c r="B72" s="25" t="s">
        <v>161</v>
      </c>
      <c r="C72" s="20">
        <v>20</v>
      </c>
      <c r="D72" s="20">
        <v>14.3</v>
      </c>
      <c r="E72" s="42">
        <f t="shared" si="2"/>
        <v>71.50000000000001</v>
      </c>
    </row>
    <row r="73" spans="1:5" ht="25.5" customHeight="1">
      <c r="A73" s="21">
        <v>1200</v>
      </c>
      <c r="B73" s="24" t="s">
        <v>162</v>
      </c>
      <c r="C73" s="21">
        <f>C74</f>
        <v>20</v>
      </c>
      <c r="D73" s="21">
        <f>D74</f>
        <v>9</v>
      </c>
      <c r="E73" s="33">
        <f t="shared" si="2"/>
        <v>45</v>
      </c>
    </row>
    <row r="74" spans="1:5" ht="28.5" customHeight="1">
      <c r="A74" s="20">
        <v>1202</v>
      </c>
      <c r="B74" s="25" t="s">
        <v>163</v>
      </c>
      <c r="C74" s="20">
        <v>20</v>
      </c>
      <c r="D74" s="20">
        <v>9</v>
      </c>
      <c r="E74" s="42">
        <f t="shared" si="2"/>
        <v>45</v>
      </c>
    </row>
    <row r="75" spans="1:5" ht="21.75" customHeight="1">
      <c r="A75" s="20"/>
      <c r="B75" s="21" t="s">
        <v>31</v>
      </c>
      <c r="C75" s="21">
        <f>C73+C71+C69+C67+C64+C61+C59+C57+C51</f>
        <v>8496.8</v>
      </c>
      <c r="D75" s="21">
        <f>D73+D71+D69+D67+D64+D61+D59+D57+D51</f>
        <v>4653.900000000001</v>
      </c>
      <c r="E75" s="33">
        <f t="shared" si="2"/>
        <v>54.77238489784391</v>
      </c>
    </row>
    <row r="76" spans="1:5" ht="47.25">
      <c r="A76" s="65" t="s">
        <v>98</v>
      </c>
      <c r="B76" s="69" t="s">
        <v>100</v>
      </c>
      <c r="C76" s="71">
        <f>C49-C75</f>
        <v>-313.4999999999991</v>
      </c>
      <c r="D76" s="71">
        <f>D49-D75</f>
        <v>1602.8000000000002</v>
      </c>
      <c r="E76" s="70"/>
    </row>
    <row r="77" spans="1:5" ht="31.5">
      <c r="A77" s="21" t="s">
        <v>99</v>
      </c>
      <c r="B77" s="31" t="s">
        <v>101</v>
      </c>
      <c r="C77" s="32">
        <f>-C76</f>
        <v>313.4999999999991</v>
      </c>
      <c r="D77" s="32">
        <f>-D76</f>
        <v>-1602.8000000000002</v>
      </c>
      <c r="E77" s="33"/>
    </row>
    <row r="78" spans="1:5" ht="20.25" customHeight="1">
      <c r="A78" s="34"/>
      <c r="B78" s="31" t="s">
        <v>102</v>
      </c>
      <c r="C78" s="32">
        <v>313.5</v>
      </c>
      <c r="D78" s="32">
        <v>-1602.8</v>
      </c>
      <c r="E78" s="33"/>
    </row>
  </sheetData>
  <sheetProtection/>
  <mergeCells count="5">
    <mergeCell ref="C1:E1"/>
    <mergeCell ref="C3:E3"/>
    <mergeCell ref="A5:E5"/>
    <mergeCell ref="A6:E6"/>
    <mergeCell ref="A50:E50"/>
  </mergeCells>
  <printOptions/>
  <pageMargins left="0.59" right="0.23" top="0.61" bottom="0.3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60">
      <selection activeCell="D29" sqref="D29"/>
    </sheetView>
  </sheetViews>
  <sheetFormatPr defaultColWidth="9.00390625" defaultRowHeight="12.75"/>
  <cols>
    <col min="1" max="1" width="29.125" style="36" customWidth="1"/>
    <col min="2" max="2" width="35.75390625" style="36" customWidth="1"/>
    <col min="3" max="3" width="10.375" style="36" customWidth="1"/>
    <col min="4" max="4" width="9.75390625" style="36" customWidth="1"/>
    <col min="5" max="5" width="10.25390625" style="36" customWidth="1"/>
  </cols>
  <sheetData>
    <row r="1" spans="3:5" ht="15.75">
      <c r="C1" s="93" t="s">
        <v>97</v>
      </c>
      <c r="D1" s="93"/>
      <c r="E1" s="93"/>
    </row>
    <row r="3" spans="3:5" ht="15">
      <c r="C3" s="95" t="s">
        <v>96</v>
      </c>
      <c r="D3" s="95"/>
      <c r="E3" s="95"/>
    </row>
    <row r="6" spans="1:5" ht="15.75">
      <c r="A6" s="94" t="s">
        <v>109</v>
      </c>
      <c r="B6" s="94"/>
      <c r="C6" s="94"/>
      <c r="D6" s="94"/>
      <c r="E6" s="94"/>
    </row>
    <row r="7" spans="1:5" ht="15.75">
      <c r="A7" s="94" t="s">
        <v>253</v>
      </c>
      <c r="B7" s="94"/>
      <c r="C7" s="94"/>
      <c r="D7" s="94"/>
      <c r="E7" s="94"/>
    </row>
    <row r="8" ht="15.75">
      <c r="A8" s="48"/>
    </row>
    <row r="9" ht="15.75">
      <c r="E9" s="37" t="s">
        <v>105</v>
      </c>
    </row>
    <row r="10" spans="1:5" ht="60" customHeight="1">
      <c r="A10" s="73" t="s">
        <v>33</v>
      </c>
      <c r="B10" s="73" t="s">
        <v>166</v>
      </c>
      <c r="C10" s="72" t="s">
        <v>225</v>
      </c>
      <c r="D10" s="72" t="s">
        <v>254</v>
      </c>
      <c r="E10" s="73" t="s">
        <v>88</v>
      </c>
    </row>
    <row r="11" spans="1:5" ht="31.5">
      <c r="A11" s="43" t="s">
        <v>39</v>
      </c>
      <c r="B11" s="49" t="s">
        <v>167</v>
      </c>
      <c r="C11" s="32">
        <f>C28</f>
        <v>1554.5</v>
      </c>
      <c r="D11" s="32">
        <f>D28</f>
        <v>892.7</v>
      </c>
      <c r="E11" s="33">
        <f>D11/C11*100</f>
        <v>57.42682534577035</v>
      </c>
    </row>
    <row r="12" spans="1:5" ht="20.25" customHeight="1">
      <c r="A12" s="43" t="s">
        <v>0</v>
      </c>
      <c r="B12" s="49" t="s">
        <v>121</v>
      </c>
      <c r="C12" s="32">
        <f>C13</f>
        <v>80</v>
      </c>
      <c r="D12" s="32">
        <f>D13</f>
        <v>57.6</v>
      </c>
      <c r="E12" s="33">
        <f aca="true" t="shared" si="0" ref="E12:E40">D12/C12*100</f>
        <v>72</v>
      </c>
    </row>
    <row r="13" spans="1:5" ht="21" customHeight="1">
      <c r="A13" s="34" t="s">
        <v>1</v>
      </c>
      <c r="B13" s="50" t="s">
        <v>2</v>
      </c>
      <c r="C13" s="64">
        <v>80</v>
      </c>
      <c r="D13" s="64">
        <v>57.6</v>
      </c>
      <c r="E13" s="46">
        <f t="shared" si="0"/>
        <v>72</v>
      </c>
    </row>
    <row r="14" spans="1:5" ht="50.25" customHeight="1">
      <c r="A14" s="21" t="s">
        <v>231</v>
      </c>
      <c r="B14" s="24" t="s">
        <v>232</v>
      </c>
      <c r="C14" s="23">
        <f>C15+C16+C17+C18</f>
        <v>451.3</v>
      </c>
      <c r="D14" s="23">
        <f>D15+D16+D17+D18</f>
        <v>313</v>
      </c>
      <c r="E14" s="33">
        <f t="shared" si="0"/>
        <v>69.3551961001551</v>
      </c>
    </row>
    <row r="15" spans="1:5" ht="133.5" customHeight="1">
      <c r="A15" s="34" t="s">
        <v>233</v>
      </c>
      <c r="B15" s="81" t="s">
        <v>237</v>
      </c>
      <c r="C15" s="64">
        <v>165.2</v>
      </c>
      <c r="D15" s="64">
        <v>118.9</v>
      </c>
      <c r="E15" s="46">
        <f t="shared" si="0"/>
        <v>71.97336561743343</v>
      </c>
    </row>
    <row r="16" spans="1:5" ht="112.5" customHeight="1">
      <c r="A16" s="34" t="s">
        <v>234</v>
      </c>
      <c r="B16" s="82" t="s">
        <v>238</v>
      </c>
      <c r="C16" s="64">
        <v>3.4</v>
      </c>
      <c r="D16" s="64">
        <v>2.5</v>
      </c>
      <c r="E16" s="46">
        <f t="shared" si="0"/>
        <v>73.52941176470588</v>
      </c>
    </row>
    <row r="17" spans="1:5" ht="144.75" customHeight="1">
      <c r="A17" s="34" t="s">
        <v>235</v>
      </c>
      <c r="B17" s="50" t="s">
        <v>239</v>
      </c>
      <c r="C17" s="64">
        <v>267.4</v>
      </c>
      <c r="D17" s="64">
        <v>195.1</v>
      </c>
      <c r="E17" s="46">
        <f t="shared" si="0"/>
        <v>72.96185489902768</v>
      </c>
    </row>
    <row r="18" spans="1:5" ht="128.25" customHeight="1">
      <c r="A18" s="34" t="s">
        <v>236</v>
      </c>
      <c r="B18" s="50" t="s">
        <v>240</v>
      </c>
      <c r="C18" s="64">
        <v>15.3</v>
      </c>
      <c r="D18" s="64">
        <v>-3.5</v>
      </c>
      <c r="E18" s="46">
        <f t="shared" si="0"/>
        <v>-22.875816993464053</v>
      </c>
    </row>
    <row r="19" spans="1:5" ht="21" customHeight="1">
      <c r="A19" s="43" t="s">
        <v>7</v>
      </c>
      <c r="B19" s="49" t="s">
        <v>122</v>
      </c>
      <c r="C19" s="32">
        <f>C20+C21</f>
        <v>676</v>
      </c>
      <c r="D19" s="32">
        <f>D20+D21</f>
        <v>280.8</v>
      </c>
      <c r="E19" s="33">
        <f t="shared" si="0"/>
        <v>41.53846153846154</v>
      </c>
    </row>
    <row r="20" spans="1:5" ht="34.5" customHeight="1">
      <c r="A20" s="34" t="s">
        <v>9</v>
      </c>
      <c r="B20" s="50" t="s">
        <v>10</v>
      </c>
      <c r="C20" s="64">
        <v>6</v>
      </c>
      <c r="D20" s="64">
        <v>4.3</v>
      </c>
      <c r="E20" s="46">
        <f t="shared" si="0"/>
        <v>71.66666666666667</v>
      </c>
    </row>
    <row r="21" spans="1:5" ht="19.5" customHeight="1">
      <c r="A21" s="34" t="s">
        <v>11</v>
      </c>
      <c r="B21" s="50" t="s">
        <v>12</v>
      </c>
      <c r="C21" s="64">
        <v>670</v>
      </c>
      <c r="D21" s="64">
        <v>276.5</v>
      </c>
      <c r="E21" s="46">
        <f t="shared" si="0"/>
        <v>41.268656716417915</v>
      </c>
    </row>
    <row r="22" spans="1:5" ht="75" customHeight="1">
      <c r="A22" s="43" t="s">
        <v>13</v>
      </c>
      <c r="B22" s="49" t="s">
        <v>124</v>
      </c>
      <c r="C22" s="32">
        <f>C23</f>
        <v>345.7</v>
      </c>
      <c r="D22" s="32">
        <f>D23</f>
        <v>236.6</v>
      </c>
      <c r="E22" s="33">
        <f t="shared" si="0"/>
        <v>68.44084466300261</v>
      </c>
    </row>
    <row r="23" spans="1:5" ht="160.5" customHeight="1">
      <c r="A23" s="34" t="s">
        <v>212</v>
      </c>
      <c r="B23" s="50" t="s">
        <v>171</v>
      </c>
      <c r="C23" s="64">
        <v>345.7</v>
      </c>
      <c r="D23" s="64">
        <v>236.6</v>
      </c>
      <c r="E23" s="46">
        <f t="shared" si="0"/>
        <v>68.44084466300261</v>
      </c>
    </row>
    <row r="24" spans="1:5" ht="57" customHeight="1">
      <c r="A24" s="21" t="s">
        <v>76</v>
      </c>
      <c r="B24" s="24" t="s">
        <v>77</v>
      </c>
      <c r="C24" s="23">
        <f>C25</f>
        <v>1.5</v>
      </c>
      <c r="D24" s="23">
        <f>D25</f>
        <v>3.7</v>
      </c>
      <c r="E24" s="46">
        <f t="shared" si="0"/>
        <v>246.66666666666669</v>
      </c>
    </row>
    <row r="25" spans="1:5" ht="95.25" customHeight="1">
      <c r="A25" s="20" t="s">
        <v>180</v>
      </c>
      <c r="B25" s="25" t="s">
        <v>78</v>
      </c>
      <c r="C25" s="26">
        <v>1.5</v>
      </c>
      <c r="D25" s="64">
        <v>3.7</v>
      </c>
      <c r="E25" s="46">
        <f t="shared" si="0"/>
        <v>246.66666666666669</v>
      </c>
    </row>
    <row r="26" spans="1:5" ht="37.5" customHeight="1">
      <c r="A26" s="21" t="s">
        <v>206</v>
      </c>
      <c r="B26" s="24" t="s">
        <v>200</v>
      </c>
      <c r="C26" s="23">
        <f>C27</f>
        <v>0</v>
      </c>
      <c r="D26" s="23">
        <f>D27</f>
        <v>1</v>
      </c>
      <c r="E26" s="33"/>
    </row>
    <row r="27" spans="1:5" ht="81.75" customHeight="1">
      <c r="A27" s="20" t="s">
        <v>207</v>
      </c>
      <c r="B27" s="25" t="s">
        <v>208</v>
      </c>
      <c r="C27" s="26"/>
      <c r="D27" s="64">
        <v>1</v>
      </c>
      <c r="E27" s="46"/>
    </row>
    <row r="28" spans="1:5" ht="21" customHeight="1">
      <c r="A28" s="34"/>
      <c r="B28" s="49" t="s">
        <v>49</v>
      </c>
      <c r="C28" s="32">
        <f>C12+C19+C22+C24+C26+C14</f>
        <v>1554.5</v>
      </c>
      <c r="D28" s="32">
        <f>D12+D19+D22+D24+D26+D14</f>
        <v>892.7</v>
      </c>
      <c r="E28" s="33">
        <f t="shared" si="0"/>
        <v>57.42682534577035</v>
      </c>
    </row>
    <row r="29" spans="1:5" ht="23.25" customHeight="1">
      <c r="A29" s="43" t="s">
        <v>80</v>
      </c>
      <c r="B29" s="49" t="s">
        <v>81</v>
      </c>
      <c r="C29" s="32">
        <f>C30+C32+C35+C38</f>
        <v>2197.8</v>
      </c>
      <c r="D29" s="32">
        <f>D30+D32+D35+D38</f>
        <v>1685</v>
      </c>
      <c r="E29" s="33">
        <f t="shared" si="0"/>
        <v>76.66757666757667</v>
      </c>
    </row>
    <row r="30" spans="1:5" ht="49.5" customHeight="1">
      <c r="A30" s="43" t="s">
        <v>35</v>
      </c>
      <c r="B30" s="49" t="s">
        <v>250</v>
      </c>
      <c r="C30" s="32">
        <f>C31</f>
        <v>828</v>
      </c>
      <c r="D30" s="32">
        <f>D31</f>
        <v>621</v>
      </c>
      <c r="E30" s="33">
        <f t="shared" si="0"/>
        <v>75</v>
      </c>
    </row>
    <row r="31" spans="1:5" ht="54" customHeight="1">
      <c r="A31" s="34" t="s">
        <v>14</v>
      </c>
      <c r="B31" s="50" t="s">
        <v>125</v>
      </c>
      <c r="C31" s="64">
        <v>828</v>
      </c>
      <c r="D31" s="64">
        <v>621</v>
      </c>
      <c r="E31" s="46">
        <f t="shared" si="0"/>
        <v>75</v>
      </c>
    </row>
    <row r="32" spans="1:5" ht="57.75" customHeight="1">
      <c r="A32" s="43" t="s">
        <v>172</v>
      </c>
      <c r="B32" s="49" t="s">
        <v>251</v>
      </c>
      <c r="C32" s="32">
        <f>C33+C34</f>
        <v>1334</v>
      </c>
      <c r="D32" s="32">
        <f>D33+D34</f>
        <v>1028.5</v>
      </c>
      <c r="E32" s="33">
        <f t="shared" si="0"/>
        <v>77.09895052473763</v>
      </c>
    </row>
    <row r="33" spans="1:5" ht="35.25" customHeight="1">
      <c r="A33" s="34" t="s">
        <v>84</v>
      </c>
      <c r="B33" s="50" t="s">
        <v>173</v>
      </c>
      <c r="C33" s="64">
        <v>1222</v>
      </c>
      <c r="D33" s="64">
        <v>916.5</v>
      </c>
      <c r="E33" s="46">
        <f t="shared" si="0"/>
        <v>75</v>
      </c>
    </row>
    <row r="34" spans="1:5" ht="66" customHeight="1">
      <c r="A34" s="34" t="s">
        <v>84</v>
      </c>
      <c r="B34" s="74" t="s">
        <v>211</v>
      </c>
      <c r="C34" s="64">
        <v>112</v>
      </c>
      <c r="D34" s="64">
        <v>112</v>
      </c>
      <c r="E34" s="46">
        <f t="shared" si="0"/>
        <v>100</v>
      </c>
    </row>
    <row r="35" spans="1:5" ht="54" customHeight="1">
      <c r="A35" s="43" t="s">
        <v>50</v>
      </c>
      <c r="B35" s="49" t="s">
        <v>86</v>
      </c>
      <c r="C35" s="32">
        <f>C36+C37</f>
        <v>35.800000000000004</v>
      </c>
      <c r="D35" s="32">
        <f>D36+D37</f>
        <v>35.5</v>
      </c>
      <c r="E35" s="33">
        <f t="shared" si="0"/>
        <v>99.16201117318435</v>
      </c>
    </row>
    <row r="36" spans="1:5" ht="84.75" customHeight="1">
      <c r="A36" s="34" t="s">
        <v>54</v>
      </c>
      <c r="B36" s="50" t="s">
        <v>51</v>
      </c>
      <c r="C36" s="64">
        <v>34.6</v>
      </c>
      <c r="D36" s="64">
        <v>34.6</v>
      </c>
      <c r="E36" s="46">
        <f t="shared" si="0"/>
        <v>100</v>
      </c>
    </row>
    <row r="37" spans="1:5" ht="87" customHeight="1">
      <c r="A37" s="34" t="s">
        <v>89</v>
      </c>
      <c r="B37" s="50" t="s">
        <v>174</v>
      </c>
      <c r="C37" s="64">
        <v>1.2</v>
      </c>
      <c r="D37" s="64">
        <v>0.9</v>
      </c>
      <c r="E37" s="46">
        <f t="shared" si="0"/>
        <v>75</v>
      </c>
    </row>
    <row r="38" spans="1:5" ht="37.5" customHeight="1">
      <c r="A38" s="43" t="s">
        <v>156</v>
      </c>
      <c r="B38" s="49" t="s">
        <v>48</v>
      </c>
      <c r="C38" s="32">
        <f>C39</f>
        <v>0</v>
      </c>
      <c r="D38" s="32">
        <f>D39</f>
        <v>0</v>
      </c>
      <c r="E38" s="44"/>
    </row>
    <row r="39" spans="1:5" ht="55.5" customHeight="1">
      <c r="A39" s="34" t="s">
        <v>157</v>
      </c>
      <c r="B39" s="50" t="s">
        <v>91</v>
      </c>
      <c r="C39" s="64"/>
      <c r="D39" s="64"/>
      <c r="E39" s="46"/>
    </row>
    <row r="40" spans="1:5" ht="23.25" customHeight="1">
      <c r="A40" s="50"/>
      <c r="B40" s="49" t="s">
        <v>126</v>
      </c>
      <c r="C40" s="32">
        <f>C28+C29</f>
        <v>3752.3</v>
      </c>
      <c r="D40" s="32">
        <f>D28+D29</f>
        <v>2577.7</v>
      </c>
      <c r="E40" s="33">
        <f t="shared" si="0"/>
        <v>68.69653279322016</v>
      </c>
    </row>
    <row r="41" spans="1:5" ht="15.75">
      <c r="A41" s="99" t="s">
        <v>95</v>
      </c>
      <c r="B41" s="100"/>
      <c r="C41" s="100"/>
      <c r="D41" s="100"/>
      <c r="E41" s="101"/>
    </row>
    <row r="42" spans="1:5" ht="18.75" customHeight="1">
      <c r="A42" s="21" t="s">
        <v>15</v>
      </c>
      <c r="B42" s="24" t="s">
        <v>16</v>
      </c>
      <c r="C42" s="21">
        <f>SUM(C43:C47)</f>
        <v>2029.2</v>
      </c>
      <c r="D42" s="21">
        <f>SUM(D43:D47)</f>
        <v>1406</v>
      </c>
      <c r="E42" s="33">
        <f aca="true" t="shared" si="1" ref="E42:E67">D42/C42*100</f>
        <v>69.28838951310861</v>
      </c>
    </row>
    <row r="43" spans="1:5" ht="70.5" customHeight="1">
      <c r="A43" s="20" t="s">
        <v>17</v>
      </c>
      <c r="B43" s="25" t="s">
        <v>56</v>
      </c>
      <c r="C43" s="20">
        <v>646.1</v>
      </c>
      <c r="D43" s="20">
        <v>521.2</v>
      </c>
      <c r="E43" s="42">
        <f t="shared" si="1"/>
        <v>80.66862714750039</v>
      </c>
    </row>
    <row r="44" spans="1:5" ht="100.5" customHeight="1">
      <c r="A44" s="20" t="s">
        <v>18</v>
      </c>
      <c r="B44" s="25" t="s">
        <v>164</v>
      </c>
      <c r="C44" s="20">
        <v>1303.9</v>
      </c>
      <c r="D44" s="20">
        <v>807</v>
      </c>
      <c r="E44" s="42">
        <f t="shared" si="1"/>
        <v>61.89124932893626</v>
      </c>
    </row>
    <row r="45" spans="1:5" ht="35.25" customHeight="1">
      <c r="A45" s="20" t="s">
        <v>245</v>
      </c>
      <c r="B45" s="84" t="s">
        <v>246</v>
      </c>
      <c r="C45" s="20">
        <v>32.8</v>
      </c>
      <c r="D45" s="20">
        <v>32.8</v>
      </c>
      <c r="E45" s="42">
        <f t="shared" si="1"/>
        <v>100</v>
      </c>
    </row>
    <row r="46" spans="1:5" ht="24.75" customHeight="1">
      <c r="A46" s="20" t="s">
        <v>158</v>
      </c>
      <c r="B46" s="25" t="s">
        <v>139</v>
      </c>
      <c r="C46" s="20">
        <v>1.4</v>
      </c>
      <c r="D46" s="20"/>
      <c r="E46" s="42">
        <f t="shared" si="1"/>
        <v>0</v>
      </c>
    </row>
    <row r="47" spans="1:5" ht="39" customHeight="1">
      <c r="A47" s="20" t="s">
        <v>159</v>
      </c>
      <c r="B47" s="25" t="s">
        <v>140</v>
      </c>
      <c r="C47" s="20">
        <v>45</v>
      </c>
      <c r="D47" s="20">
        <v>45</v>
      </c>
      <c r="E47" s="42">
        <f t="shared" si="1"/>
        <v>100</v>
      </c>
    </row>
    <row r="48" spans="1:5" ht="23.25" customHeight="1">
      <c r="A48" s="21" t="s">
        <v>19</v>
      </c>
      <c r="B48" s="24" t="s">
        <v>20</v>
      </c>
      <c r="C48" s="21">
        <f>C49</f>
        <v>34.6</v>
      </c>
      <c r="D48" s="21">
        <f>D49</f>
        <v>19.2</v>
      </c>
      <c r="E48" s="33">
        <f t="shared" si="1"/>
        <v>55.49132947976878</v>
      </c>
    </row>
    <row r="49" spans="1:5" ht="39.75" customHeight="1">
      <c r="A49" s="20" t="s">
        <v>42</v>
      </c>
      <c r="B49" s="25" t="s">
        <v>43</v>
      </c>
      <c r="C49" s="20">
        <v>34.6</v>
      </c>
      <c r="D49" s="20">
        <v>19.2</v>
      </c>
      <c r="E49" s="42">
        <f t="shared" si="1"/>
        <v>55.49132947976878</v>
      </c>
    </row>
    <row r="50" spans="1:5" ht="51.75" customHeight="1">
      <c r="A50" s="21" t="s">
        <v>21</v>
      </c>
      <c r="B50" s="24" t="s">
        <v>185</v>
      </c>
      <c r="C50" s="21">
        <f>C52+C51</f>
        <v>30</v>
      </c>
      <c r="D50" s="21">
        <f>D52+D51</f>
        <v>0</v>
      </c>
      <c r="E50" s="33">
        <f t="shared" si="1"/>
        <v>0</v>
      </c>
    </row>
    <row r="51" spans="1:5" ht="68.25" customHeight="1">
      <c r="A51" s="20" t="s">
        <v>22</v>
      </c>
      <c r="B51" s="85" t="s">
        <v>141</v>
      </c>
      <c r="C51" s="20">
        <v>15</v>
      </c>
      <c r="D51" s="20"/>
      <c r="E51" s="42">
        <f t="shared" si="1"/>
        <v>0</v>
      </c>
    </row>
    <row r="52" spans="1:5" ht="33" customHeight="1">
      <c r="A52" s="20" t="s">
        <v>115</v>
      </c>
      <c r="B52" s="25" t="s">
        <v>186</v>
      </c>
      <c r="C52" s="20">
        <v>15</v>
      </c>
      <c r="D52" s="20"/>
      <c r="E52" s="42">
        <f t="shared" si="1"/>
        <v>0</v>
      </c>
    </row>
    <row r="53" spans="1:5" ht="24.75" customHeight="1">
      <c r="A53" s="21" t="s">
        <v>37</v>
      </c>
      <c r="B53" s="24" t="s">
        <v>38</v>
      </c>
      <c r="C53" s="21">
        <f>C54+C55</f>
        <v>583.3</v>
      </c>
      <c r="D53" s="21">
        <f>D54+D55</f>
        <v>112</v>
      </c>
      <c r="E53" s="33">
        <f t="shared" si="1"/>
        <v>19.201097205554603</v>
      </c>
    </row>
    <row r="54" spans="1:5" ht="36" customHeight="1">
      <c r="A54" s="20" t="s">
        <v>175</v>
      </c>
      <c r="B54" s="25" t="s">
        <v>247</v>
      </c>
      <c r="C54" s="20">
        <v>471.3</v>
      </c>
      <c r="D54" s="20"/>
      <c r="E54" s="42">
        <f t="shared" si="1"/>
        <v>0</v>
      </c>
    </row>
    <row r="55" spans="1:5" ht="34.5" customHeight="1">
      <c r="A55" s="20" t="s">
        <v>58</v>
      </c>
      <c r="B55" s="25" t="s">
        <v>116</v>
      </c>
      <c r="C55" s="20">
        <v>112</v>
      </c>
      <c r="D55" s="20">
        <v>112</v>
      </c>
      <c r="E55" s="42">
        <f t="shared" si="1"/>
        <v>100</v>
      </c>
    </row>
    <row r="56" spans="1:5" ht="33" customHeight="1">
      <c r="A56" s="21" t="s">
        <v>23</v>
      </c>
      <c r="B56" s="24" t="s">
        <v>24</v>
      </c>
      <c r="C56" s="21">
        <f>SUM(C57:C58)</f>
        <v>102.4</v>
      </c>
      <c r="D56" s="21">
        <f>SUM(D57:D58)</f>
        <v>26.2</v>
      </c>
      <c r="E56" s="33">
        <f t="shared" si="1"/>
        <v>25.5859375</v>
      </c>
    </row>
    <row r="57" spans="1:5" ht="21" customHeight="1">
      <c r="A57" s="20" t="s">
        <v>25</v>
      </c>
      <c r="B57" s="25" t="s">
        <v>36</v>
      </c>
      <c r="C57" s="20">
        <v>41</v>
      </c>
      <c r="D57" s="20">
        <v>25</v>
      </c>
      <c r="E57" s="42">
        <f t="shared" si="1"/>
        <v>60.97560975609756</v>
      </c>
    </row>
    <row r="58" spans="1:5" ht="19.5" customHeight="1">
      <c r="A58" s="20" t="s">
        <v>44</v>
      </c>
      <c r="B58" s="25" t="s">
        <v>34</v>
      </c>
      <c r="C58" s="20">
        <v>61.4</v>
      </c>
      <c r="D58" s="20">
        <v>1.2</v>
      </c>
      <c r="E58" s="42">
        <f t="shared" si="1"/>
        <v>1.9543973941368076</v>
      </c>
    </row>
    <row r="59" spans="1:5" ht="24" customHeight="1">
      <c r="A59" s="21" t="s">
        <v>26</v>
      </c>
      <c r="B59" s="24" t="s">
        <v>27</v>
      </c>
      <c r="C59" s="21">
        <f>C60</f>
        <v>9.5</v>
      </c>
      <c r="D59" s="21">
        <f>D60</f>
        <v>0</v>
      </c>
      <c r="E59" s="33">
        <f t="shared" si="1"/>
        <v>0</v>
      </c>
    </row>
    <row r="60" spans="1:5" ht="36.75" customHeight="1">
      <c r="A60" s="20" t="s">
        <v>32</v>
      </c>
      <c r="B60" s="25" t="s">
        <v>45</v>
      </c>
      <c r="C60" s="20">
        <v>9.5</v>
      </c>
      <c r="D60" s="20"/>
      <c r="E60" s="42">
        <f t="shared" si="1"/>
        <v>0</v>
      </c>
    </row>
    <row r="61" spans="1:5" ht="22.5" customHeight="1">
      <c r="A61" s="21" t="s">
        <v>28</v>
      </c>
      <c r="B61" s="24" t="s">
        <v>203</v>
      </c>
      <c r="C61" s="21">
        <f>C62</f>
        <v>989</v>
      </c>
      <c r="D61" s="21">
        <f>D62</f>
        <v>561.9</v>
      </c>
      <c r="E61" s="33">
        <f t="shared" si="1"/>
        <v>56.8149646107179</v>
      </c>
    </row>
    <row r="62" spans="1:5" ht="22.5" customHeight="1">
      <c r="A62" s="20" t="s">
        <v>29</v>
      </c>
      <c r="B62" s="25" t="s">
        <v>30</v>
      </c>
      <c r="C62" s="20">
        <v>989</v>
      </c>
      <c r="D62" s="20">
        <v>561.9</v>
      </c>
      <c r="E62" s="42">
        <f t="shared" si="1"/>
        <v>56.8149646107179</v>
      </c>
    </row>
    <row r="63" spans="1:5" ht="22.5" customHeight="1">
      <c r="A63" s="21">
        <v>1100</v>
      </c>
      <c r="B63" s="24" t="s">
        <v>60</v>
      </c>
      <c r="C63" s="21">
        <f>C64</f>
        <v>7</v>
      </c>
      <c r="D63" s="21">
        <f>D64</f>
        <v>7</v>
      </c>
      <c r="E63" s="33">
        <f t="shared" si="1"/>
        <v>100</v>
      </c>
    </row>
    <row r="64" spans="1:5" ht="25.5" customHeight="1">
      <c r="A64" s="20">
        <v>1101</v>
      </c>
      <c r="B64" s="25" t="s">
        <v>161</v>
      </c>
      <c r="C64" s="20">
        <v>7</v>
      </c>
      <c r="D64" s="20">
        <v>7</v>
      </c>
      <c r="E64" s="42">
        <f t="shared" si="1"/>
        <v>100</v>
      </c>
    </row>
    <row r="65" spans="1:5" ht="21.75" customHeight="1">
      <c r="A65" s="21">
        <v>1200</v>
      </c>
      <c r="B65" s="24" t="s">
        <v>162</v>
      </c>
      <c r="C65" s="21">
        <f>C66</f>
        <v>45</v>
      </c>
      <c r="D65" s="21">
        <f>D66</f>
        <v>14.2</v>
      </c>
      <c r="E65" s="33">
        <f t="shared" si="1"/>
        <v>31.555555555555554</v>
      </c>
    </row>
    <row r="66" spans="1:5" ht="33.75" customHeight="1">
      <c r="A66" s="20">
        <v>1202</v>
      </c>
      <c r="B66" s="25" t="s">
        <v>163</v>
      </c>
      <c r="C66" s="20">
        <v>45</v>
      </c>
      <c r="D66" s="20">
        <v>14.2</v>
      </c>
      <c r="E66" s="42">
        <f t="shared" si="1"/>
        <v>31.555555555555554</v>
      </c>
    </row>
    <row r="67" spans="1:5" ht="15.75">
      <c r="A67" s="20"/>
      <c r="B67" s="21" t="s">
        <v>31</v>
      </c>
      <c r="C67" s="21">
        <f>C65+C63+C61+C59+C56+C53+C50+C48+C42</f>
        <v>3830</v>
      </c>
      <c r="D67" s="21">
        <f>D65+D63+D61+D59+D56+D53+D50+D48+D42</f>
        <v>2146.5</v>
      </c>
      <c r="E67" s="33">
        <f t="shared" si="1"/>
        <v>56.0443864229765</v>
      </c>
    </row>
    <row r="68" spans="1:5" ht="33.75" customHeight="1">
      <c r="A68" s="43" t="s">
        <v>98</v>
      </c>
      <c r="B68" s="31" t="s">
        <v>100</v>
      </c>
      <c r="C68" s="23">
        <f>C40-C67</f>
        <v>-77.69999999999982</v>
      </c>
      <c r="D68" s="23">
        <f>D40-D67</f>
        <v>431.1999999999998</v>
      </c>
      <c r="E68" s="33"/>
    </row>
    <row r="69" spans="1:5" ht="31.5">
      <c r="A69" s="21" t="s">
        <v>99</v>
      </c>
      <c r="B69" s="31" t="s">
        <v>101</v>
      </c>
      <c r="C69" s="32">
        <f>-C68</f>
        <v>77.69999999999982</v>
      </c>
      <c r="D69" s="32">
        <f>-D68</f>
        <v>-431.1999999999998</v>
      </c>
      <c r="E69" s="33"/>
    </row>
    <row r="70" spans="1:5" ht="15.75">
      <c r="A70" s="34"/>
      <c r="B70" s="31" t="s">
        <v>102</v>
      </c>
      <c r="C70" s="32">
        <v>77.7</v>
      </c>
      <c r="D70" s="32">
        <v>431.2</v>
      </c>
      <c r="E70" s="33"/>
    </row>
  </sheetData>
  <sheetProtection/>
  <mergeCells count="5">
    <mergeCell ref="A6:E6"/>
    <mergeCell ref="A7:E7"/>
    <mergeCell ref="C1:E1"/>
    <mergeCell ref="C3:E3"/>
    <mergeCell ref="A41:E41"/>
  </mergeCells>
  <printOptions/>
  <pageMargins left="0.59" right="0.28" top="0.26" bottom="0.26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0"/>
  <sheetViews>
    <sheetView zoomScalePageLayoutView="0" workbookViewId="0" topLeftCell="A80">
      <selection activeCell="H89" sqref="H89"/>
    </sheetView>
  </sheetViews>
  <sheetFormatPr defaultColWidth="9.00390625" defaultRowHeight="12.75"/>
  <cols>
    <col min="1" max="1" width="28.75390625" style="39" customWidth="1"/>
    <col min="2" max="2" width="37.875" style="0" customWidth="1"/>
    <col min="3" max="3" width="10.625" style="0" customWidth="1"/>
    <col min="4" max="4" width="10.75390625" style="0" customWidth="1"/>
  </cols>
  <sheetData>
    <row r="1" spans="1:5" ht="15.75">
      <c r="A1" s="36"/>
      <c r="B1" s="19"/>
      <c r="C1" s="102" t="s">
        <v>97</v>
      </c>
      <c r="D1" s="102"/>
      <c r="E1" s="102"/>
    </row>
    <row r="2" spans="1:5" ht="15">
      <c r="A2" s="36"/>
      <c r="B2" s="19"/>
      <c r="C2" s="19"/>
      <c r="D2" s="19"/>
      <c r="E2" s="19"/>
    </row>
    <row r="3" spans="1:5" ht="15">
      <c r="A3" s="36"/>
      <c r="B3" s="19"/>
      <c r="C3" s="104" t="s">
        <v>96</v>
      </c>
      <c r="D3" s="104"/>
      <c r="E3" s="104"/>
    </row>
    <row r="4" spans="1:5" ht="15">
      <c r="A4" s="36"/>
      <c r="B4" s="19"/>
      <c r="C4" s="19"/>
      <c r="D4" s="19"/>
      <c r="E4" s="19"/>
    </row>
    <row r="5" spans="1:5" ht="15">
      <c r="A5" s="36"/>
      <c r="B5" s="19"/>
      <c r="C5" s="19"/>
      <c r="D5" s="19"/>
      <c r="E5" s="19"/>
    </row>
    <row r="6" spans="1:5" ht="15.75">
      <c r="A6" s="103" t="s">
        <v>113</v>
      </c>
      <c r="B6" s="103"/>
      <c r="C6" s="103"/>
      <c r="D6" s="103"/>
      <c r="E6" s="103"/>
    </row>
    <row r="7" spans="1:5" ht="15.75">
      <c r="A7" s="94" t="s">
        <v>253</v>
      </c>
      <c r="B7" s="94"/>
      <c r="C7" s="94"/>
      <c r="D7" s="94"/>
      <c r="E7" s="94"/>
    </row>
    <row r="8" spans="1:5" ht="15.75">
      <c r="A8" s="48"/>
      <c r="B8" s="2"/>
      <c r="C8" s="2"/>
      <c r="D8" s="2"/>
      <c r="E8" s="2"/>
    </row>
    <row r="9" spans="1:5" ht="15.75">
      <c r="A9" s="48"/>
      <c r="B9" s="2"/>
      <c r="C9" s="2"/>
      <c r="D9" s="2"/>
      <c r="E9" s="3" t="s">
        <v>114</v>
      </c>
    </row>
    <row r="10" spans="1:6" ht="67.5" customHeight="1">
      <c r="A10" s="72" t="s">
        <v>33</v>
      </c>
      <c r="B10" s="72" t="s">
        <v>120</v>
      </c>
      <c r="C10" s="72" t="s">
        <v>225</v>
      </c>
      <c r="D10" s="72" t="s">
        <v>254</v>
      </c>
      <c r="E10" s="72" t="s">
        <v>88</v>
      </c>
      <c r="F10" s="4"/>
    </row>
    <row r="11" spans="1:6" ht="15.75">
      <c r="A11" s="62">
        <v>1</v>
      </c>
      <c r="B11" s="62">
        <v>2</v>
      </c>
      <c r="C11" s="62">
        <v>3</v>
      </c>
      <c r="D11" s="62">
        <v>4</v>
      </c>
      <c r="E11" s="62">
        <v>5</v>
      </c>
      <c r="F11" s="4"/>
    </row>
    <row r="12" spans="1:6" ht="15.75">
      <c r="A12" s="38" t="s">
        <v>61</v>
      </c>
      <c r="B12" s="22" t="s">
        <v>143</v>
      </c>
      <c r="C12" s="23">
        <f>C13+C20+C22+C25+C27+C33+C38+C36+C15+C31</f>
        <v>22896.100000000002</v>
      </c>
      <c r="D12" s="23">
        <f>D13+D20+D22+D25+D27+D33+D38+D36+D15+D31</f>
        <v>16147.100000000002</v>
      </c>
      <c r="E12" s="66">
        <f>D12/C12*100</f>
        <v>70.52336424107163</v>
      </c>
      <c r="F12" s="5"/>
    </row>
    <row r="13" spans="1:6" ht="18.75" customHeight="1">
      <c r="A13" s="38" t="s">
        <v>0</v>
      </c>
      <c r="B13" s="24" t="s">
        <v>62</v>
      </c>
      <c r="C13" s="23">
        <f>C14</f>
        <v>1280</v>
      </c>
      <c r="D13" s="23">
        <f>D14</f>
        <v>933</v>
      </c>
      <c r="E13" s="66">
        <f aca="true" t="shared" si="0" ref="E13:E87">D13/C13*100</f>
        <v>72.890625</v>
      </c>
      <c r="F13" s="6"/>
    </row>
    <row r="14" spans="1:6" ht="17.25" customHeight="1">
      <c r="A14" s="28" t="s">
        <v>1</v>
      </c>
      <c r="B14" s="25" t="s">
        <v>2</v>
      </c>
      <c r="C14" s="26">
        <v>1280</v>
      </c>
      <c r="D14" s="26">
        <v>933</v>
      </c>
      <c r="E14" s="67">
        <f t="shared" si="0"/>
        <v>72.890625</v>
      </c>
      <c r="F14" s="7"/>
    </row>
    <row r="15" spans="1:6" ht="17.25" customHeight="1">
      <c r="A15" s="21" t="s">
        <v>231</v>
      </c>
      <c r="B15" s="24" t="s">
        <v>232</v>
      </c>
      <c r="C15" s="23">
        <f>C16+C17+C18+C19</f>
        <v>755.7</v>
      </c>
      <c r="D15" s="23">
        <f>D16+D17+D18+D19</f>
        <v>524.2</v>
      </c>
      <c r="E15" s="33">
        <f t="shared" si="0"/>
        <v>69.366150588858</v>
      </c>
      <c r="F15" s="7"/>
    </row>
    <row r="16" spans="1:6" ht="108.75" customHeight="1">
      <c r="A16" s="34" t="s">
        <v>233</v>
      </c>
      <c r="B16" s="81" t="s">
        <v>237</v>
      </c>
      <c r="C16" s="64">
        <v>276.6</v>
      </c>
      <c r="D16" s="64">
        <v>199.1</v>
      </c>
      <c r="E16" s="46">
        <f t="shared" si="0"/>
        <v>71.98120028922631</v>
      </c>
      <c r="F16" s="7"/>
    </row>
    <row r="17" spans="1:6" ht="163.5" customHeight="1">
      <c r="A17" s="34" t="s">
        <v>234</v>
      </c>
      <c r="B17" s="82" t="s">
        <v>238</v>
      </c>
      <c r="C17" s="64">
        <v>5.7</v>
      </c>
      <c r="D17" s="64">
        <v>4.2</v>
      </c>
      <c r="E17" s="46">
        <f t="shared" si="0"/>
        <v>73.68421052631578</v>
      </c>
      <c r="F17" s="7"/>
    </row>
    <row r="18" spans="1:6" ht="124.5" customHeight="1">
      <c r="A18" s="34" t="s">
        <v>235</v>
      </c>
      <c r="B18" s="50" t="s">
        <v>239</v>
      </c>
      <c r="C18" s="64">
        <v>447.8</v>
      </c>
      <c r="D18" s="64">
        <v>326.7</v>
      </c>
      <c r="E18" s="46">
        <f t="shared" si="0"/>
        <v>72.9566770879857</v>
      </c>
      <c r="F18" s="7"/>
    </row>
    <row r="19" spans="1:6" ht="129.75" customHeight="1">
      <c r="A19" s="34" t="s">
        <v>236</v>
      </c>
      <c r="B19" s="50" t="s">
        <v>240</v>
      </c>
      <c r="C19" s="64">
        <v>25.6</v>
      </c>
      <c r="D19" s="64">
        <v>-5.8</v>
      </c>
      <c r="E19" s="46">
        <f t="shared" si="0"/>
        <v>-22.656249999999996</v>
      </c>
      <c r="F19" s="7"/>
    </row>
    <row r="20" spans="1:6" ht="15.75">
      <c r="A20" s="38" t="s">
        <v>3</v>
      </c>
      <c r="B20" s="24" t="s">
        <v>63</v>
      </c>
      <c r="C20" s="23">
        <f>C21</f>
        <v>0</v>
      </c>
      <c r="D20" s="23">
        <f>D21</f>
        <v>0</v>
      </c>
      <c r="E20" s="66"/>
      <c r="F20" s="6"/>
    </row>
    <row r="21" spans="1:6" ht="21.75" customHeight="1">
      <c r="A21" s="28" t="s">
        <v>64</v>
      </c>
      <c r="B21" s="25" t="s">
        <v>6</v>
      </c>
      <c r="C21" s="26">
        <v>0</v>
      </c>
      <c r="D21" s="26">
        <v>0</v>
      </c>
      <c r="E21" s="67"/>
      <c r="F21" s="4"/>
    </row>
    <row r="22" spans="1:6" ht="15.75">
      <c r="A22" s="38" t="s">
        <v>65</v>
      </c>
      <c r="B22" s="24" t="s">
        <v>66</v>
      </c>
      <c r="C22" s="23">
        <f>C23+C24</f>
        <v>97</v>
      </c>
      <c r="D22" s="23">
        <f>D23+D24</f>
        <v>39.2</v>
      </c>
      <c r="E22" s="66">
        <f t="shared" si="0"/>
        <v>40.41237113402062</v>
      </c>
      <c r="F22" s="6"/>
    </row>
    <row r="23" spans="1:6" ht="31.5">
      <c r="A23" s="28" t="s">
        <v>67</v>
      </c>
      <c r="B23" s="25" t="s">
        <v>68</v>
      </c>
      <c r="C23" s="26">
        <v>17</v>
      </c>
      <c r="D23" s="26">
        <v>10.6</v>
      </c>
      <c r="E23" s="66">
        <f t="shared" si="0"/>
        <v>62.35294117647059</v>
      </c>
      <c r="F23" s="4"/>
    </row>
    <row r="24" spans="1:6" ht="18" customHeight="1">
      <c r="A24" s="28" t="s">
        <v>69</v>
      </c>
      <c r="B24" s="25" t="s">
        <v>70</v>
      </c>
      <c r="C24" s="26">
        <v>80</v>
      </c>
      <c r="D24" s="26">
        <v>28.6</v>
      </c>
      <c r="E24" s="66">
        <f t="shared" si="0"/>
        <v>35.75000000000001</v>
      </c>
      <c r="F24" s="4"/>
    </row>
    <row r="25" spans="1:6" ht="18.75" customHeight="1">
      <c r="A25" s="38" t="s">
        <v>52</v>
      </c>
      <c r="B25" s="24" t="s">
        <v>53</v>
      </c>
      <c r="C25" s="23">
        <f>C26</f>
        <v>0</v>
      </c>
      <c r="D25" s="23">
        <f>D26</f>
        <v>0</v>
      </c>
      <c r="E25" s="66"/>
      <c r="F25" s="6"/>
    </row>
    <row r="26" spans="1:6" ht="19.5" customHeight="1">
      <c r="A26" s="28" t="s">
        <v>52</v>
      </c>
      <c r="B26" s="25" t="s">
        <v>40</v>
      </c>
      <c r="C26" s="26">
        <v>0</v>
      </c>
      <c r="D26" s="26"/>
      <c r="E26" s="67"/>
      <c r="F26" s="4"/>
    </row>
    <row r="27" spans="1:6" ht="69.75" customHeight="1">
      <c r="A27" s="38" t="s">
        <v>71</v>
      </c>
      <c r="B27" s="24" t="s">
        <v>72</v>
      </c>
      <c r="C27" s="23">
        <f>C28+C29+C30</f>
        <v>20763.4</v>
      </c>
      <c r="D27" s="23">
        <f>D28+D29+D30</f>
        <v>14315.5</v>
      </c>
      <c r="E27" s="66">
        <f t="shared" si="0"/>
        <v>68.94583738694048</v>
      </c>
      <c r="F27" s="6"/>
    </row>
    <row r="28" spans="1:6" ht="132" customHeight="1">
      <c r="A28" s="28" t="s">
        <v>179</v>
      </c>
      <c r="B28" s="25" t="s">
        <v>73</v>
      </c>
      <c r="C28" s="26">
        <v>28.4</v>
      </c>
      <c r="D28" s="26">
        <v>63.7</v>
      </c>
      <c r="E28" s="67">
        <f t="shared" si="0"/>
        <v>224.29577464788736</v>
      </c>
      <c r="F28" s="4"/>
    </row>
    <row r="29" spans="1:6" ht="173.25">
      <c r="A29" s="28" t="s">
        <v>110</v>
      </c>
      <c r="B29" s="25" t="s">
        <v>111</v>
      </c>
      <c r="C29" s="26">
        <v>20671</v>
      </c>
      <c r="D29" s="26">
        <v>14196.4</v>
      </c>
      <c r="E29" s="67">
        <f t="shared" si="0"/>
        <v>68.67785786851144</v>
      </c>
      <c r="F29" s="4"/>
    </row>
    <row r="30" spans="1:6" ht="114.75" customHeight="1">
      <c r="A30" s="28" t="s">
        <v>74</v>
      </c>
      <c r="B30" s="25" t="s">
        <v>75</v>
      </c>
      <c r="C30" s="26">
        <v>64</v>
      </c>
      <c r="D30" s="26">
        <v>55.4</v>
      </c>
      <c r="E30" s="67">
        <f t="shared" si="0"/>
        <v>86.5625</v>
      </c>
      <c r="F30" s="4"/>
    </row>
    <row r="31" spans="1:6" ht="49.5" customHeight="1">
      <c r="A31" s="38" t="s">
        <v>150</v>
      </c>
      <c r="B31" s="24" t="s">
        <v>244</v>
      </c>
      <c r="C31" s="23">
        <f>C32</f>
        <v>0</v>
      </c>
      <c r="D31" s="23">
        <f>D32</f>
        <v>18.5</v>
      </c>
      <c r="E31" s="66"/>
      <c r="F31" s="4"/>
    </row>
    <row r="32" spans="1:6" ht="37.5" customHeight="1">
      <c r="A32" s="28" t="s">
        <v>242</v>
      </c>
      <c r="B32" s="25" t="s">
        <v>243</v>
      </c>
      <c r="C32" s="26"/>
      <c r="D32" s="26">
        <v>18.5</v>
      </c>
      <c r="E32" s="67"/>
      <c r="F32" s="4"/>
    </row>
    <row r="33" spans="1:6" ht="52.5" customHeight="1">
      <c r="A33" s="38" t="s">
        <v>76</v>
      </c>
      <c r="B33" s="24" t="s">
        <v>77</v>
      </c>
      <c r="C33" s="23">
        <f>C34+C35</f>
        <v>0</v>
      </c>
      <c r="D33" s="23">
        <f>D34+D35</f>
        <v>315.2</v>
      </c>
      <c r="E33" s="67"/>
      <c r="F33" s="4"/>
    </row>
    <row r="34" spans="1:6" ht="84" customHeight="1">
      <c r="A34" s="28" t="s">
        <v>180</v>
      </c>
      <c r="B34" s="25" t="s">
        <v>78</v>
      </c>
      <c r="C34" s="26">
        <v>0</v>
      </c>
      <c r="D34" s="26">
        <v>291.9</v>
      </c>
      <c r="E34" s="67"/>
      <c r="F34" s="4"/>
    </row>
    <row r="35" spans="1:6" ht="94.5" customHeight="1">
      <c r="A35" s="28" t="s">
        <v>221</v>
      </c>
      <c r="B35" s="25" t="s">
        <v>241</v>
      </c>
      <c r="C35" s="26"/>
      <c r="D35" s="26">
        <v>23.3</v>
      </c>
      <c r="E35" s="67"/>
      <c r="F35" s="4"/>
    </row>
    <row r="36" spans="1:6" ht="43.5" customHeight="1">
      <c r="A36" s="21" t="s">
        <v>206</v>
      </c>
      <c r="B36" s="24" t="s">
        <v>200</v>
      </c>
      <c r="C36" s="23">
        <f>C37</f>
        <v>0</v>
      </c>
      <c r="D36" s="23">
        <f>D37</f>
        <v>1.5</v>
      </c>
      <c r="E36" s="67"/>
      <c r="F36" s="4"/>
    </row>
    <row r="37" spans="1:6" ht="83.25" customHeight="1">
      <c r="A37" s="20" t="s">
        <v>207</v>
      </c>
      <c r="B37" s="25" t="s">
        <v>208</v>
      </c>
      <c r="C37" s="26"/>
      <c r="D37" s="26">
        <v>1.5</v>
      </c>
      <c r="E37" s="67"/>
      <c r="F37" s="4"/>
    </row>
    <row r="38" spans="1:6" ht="15.75">
      <c r="A38" s="38" t="s">
        <v>144</v>
      </c>
      <c r="B38" s="24" t="s">
        <v>92</v>
      </c>
      <c r="C38" s="23"/>
      <c r="D38" s="23">
        <f>D39</f>
        <v>0</v>
      </c>
      <c r="E38" s="67"/>
      <c r="F38" s="4"/>
    </row>
    <row r="39" spans="1:6" ht="31.5">
      <c r="A39" s="51" t="s">
        <v>145</v>
      </c>
      <c r="B39" s="28" t="s">
        <v>93</v>
      </c>
      <c r="C39" s="26"/>
      <c r="D39" s="26"/>
      <c r="E39" s="67"/>
      <c r="F39" s="4"/>
    </row>
    <row r="40" spans="1:6" ht="21" customHeight="1">
      <c r="A40" s="38"/>
      <c r="B40" s="24" t="s">
        <v>79</v>
      </c>
      <c r="C40" s="23">
        <f>C12</f>
        <v>22896.100000000002</v>
      </c>
      <c r="D40" s="23">
        <f>D12</f>
        <v>16147.100000000002</v>
      </c>
      <c r="E40" s="66">
        <f t="shared" si="0"/>
        <v>70.52336424107163</v>
      </c>
      <c r="F40" s="5"/>
    </row>
    <row r="41" spans="1:6" ht="22.5" customHeight="1">
      <c r="A41" s="38" t="s">
        <v>80</v>
      </c>
      <c r="B41" s="24" t="s">
        <v>81</v>
      </c>
      <c r="C41" s="23">
        <f>C42+C44+C48+C51</f>
        <v>2610.9</v>
      </c>
      <c r="D41" s="23">
        <f>D42+D44+D48+D51</f>
        <v>2003.5</v>
      </c>
      <c r="E41" s="66">
        <f t="shared" si="0"/>
        <v>76.73599142058293</v>
      </c>
      <c r="F41" s="5"/>
    </row>
    <row r="42" spans="1:6" ht="51" customHeight="1">
      <c r="A42" s="43" t="s">
        <v>35</v>
      </c>
      <c r="B42" s="49" t="s">
        <v>250</v>
      </c>
      <c r="C42" s="23">
        <f>C43</f>
        <v>2079</v>
      </c>
      <c r="D42" s="23">
        <f>D43</f>
        <v>1559.3</v>
      </c>
      <c r="E42" s="66">
        <f t="shared" si="0"/>
        <v>75.002405002405</v>
      </c>
      <c r="F42" s="4"/>
    </row>
    <row r="43" spans="1:6" ht="48.75" customHeight="1">
      <c r="A43" s="28" t="s">
        <v>14</v>
      </c>
      <c r="B43" s="25" t="s">
        <v>83</v>
      </c>
      <c r="C43" s="26">
        <v>2079</v>
      </c>
      <c r="D43" s="26">
        <v>1559.3</v>
      </c>
      <c r="E43" s="67">
        <f t="shared" si="0"/>
        <v>75.002405002405</v>
      </c>
      <c r="F43" s="4"/>
    </row>
    <row r="44" spans="1:6" ht="53.25" customHeight="1">
      <c r="A44" s="38" t="s">
        <v>176</v>
      </c>
      <c r="B44" s="49" t="s">
        <v>251</v>
      </c>
      <c r="C44" s="23">
        <f>C45+C46+C47</f>
        <v>466</v>
      </c>
      <c r="D44" s="23">
        <f>D45+D46+D47</f>
        <v>379.3</v>
      </c>
      <c r="E44" s="66">
        <f t="shared" si="0"/>
        <v>81.39484978540773</v>
      </c>
      <c r="F44" s="4"/>
    </row>
    <row r="45" spans="1:6" ht="126" customHeight="1">
      <c r="A45" s="59" t="s">
        <v>188</v>
      </c>
      <c r="B45" s="30" t="s">
        <v>191</v>
      </c>
      <c r="C45" s="26"/>
      <c r="D45" s="26"/>
      <c r="E45" s="67"/>
      <c r="F45" s="4"/>
    </row>
    <row r="46" spans="1:6" ht="32.25" customHeight="1">
      <c r="A46" s="28" t="s">
        <v>84</v>
      </c>
      <c r="B46" s="25" t="s">
        <v>85</v>
      </c>
      <c r="C46" s="26">
        <v>347</v>
      </c>
      <c r="D46" s="26">
        <v>260.3</v>
      </c>
      <c r="E46" s="67">
        <f t="shared" si="0"/>
        <v>75.01440922190203</v>
      </c>
      <c r="F46" s="4"/>
    </row>
    <row r="47" spans="1:6" ht="51" customHeight="1">
      <c r="A47" s="34" t="s">
        <v>84</v>
      </c>
      <c r="B47" s="74" t="s">
        <v>211</v>
      </c>
      <c r="C47" s="26">
        <v>119</v>
      </c>
      <c r="D47" s="26">
        <v>119</v>
      </c>
      <c r="E47" s="67">
        <f t="shared" si="0"/>
        <v>100</v>
      </c>
      <c r="F47" s="4"/>
    </row>
    <row r="48" spans="1:6" ht="50.25" customHeight="1">
      <c r="A48" s="38" t="s">
        <v>50</v>
      </c>
      <c r="B48" s="24" t="s">
        <v>86</v>
      </c>
      <c r="C48" s="23">
        <f>C49+C50</f>
        <v>55.9</v>
      </c>
      <c r="D48" s="23">
        <f>D49+D50</f>
        <v>54.9</v>
      </c>
      <c r="E48" s="66">
        <f t="shared" si="0"/>
        <v>98.21109123434705</v>
      </c>
      <c r="F48" s="4"/>
    </row>
    <row r="49" spans="1:6" ht="69" customHeight="1">
      <c r="A49" s="20" t="s">
        <v>54</v>
      </c>
      <c r="B49" s="25" t="s">
        <v>87</v>
      </c>
      <c r="C49" s="26">
        <v>52</v>
      </c>
      <c r="D49" s="26">
        <v>52</v>
      </c>
      <c r="E49" s="67">
        <f t="shared" si="0"/>
        <v>100</v>
      </c>
      <c r="F49" s="8"/>
    </row>
    <row r="50" spans="1:6" ht="53.25" customHeight="1">
      <c r="A50" s="20" t="s">
        <v>89</v>
      </c>
      <c r="B50" s="25" t="s">
        <v>112</v>
      </c>
      <c r="C50" s="26">
        <v>3.9</v>
      </c>
      <c r="D50" s="26">
        <v>2.9</v>
      </c>
      <c r="E50" s="67">
        <f t="shared" si="0"/>
        <v>74.35897435897436</v>
      </c>
      <c r="F50" s="9"/>
    </row>
    <row r="51" spans="1:6" ht="27" customHeight="1">
      <c r="A51" s="21" t="s">
        <v>156</v>
      </c>
      <c r="B51" s="29" t="s">
        <v>48</v>
      </c>
      <c r="C51" s="23">
        <f>C52+C53</f>
        <v>10</v>
      </c>
      <c r="D51" s="23">
        <f>D52+D53</f>
        <v>10</v>
      </c>
      <c r="E51" s="66"/>
      <c r="F51" s="9"/>
    </row>
    <row r="52" spans="1:6" ht="33" customHeight="1">
      <c r="A52" s="20" t="s">
        <v>157</v>
      </c>
      <c r="B52" s="30" t="s">
        <v>91</v>
      </c>
      <c r="C52" s="26"/>
      <c r="D52" s="26"/>
      <c r="E52" s="67"/>
      <c r="F52" s="9"/>
    </row>
    <row r="53" spans="1:6" ht="94.5" customHeight="1">
      <c r="A53" s="20" t="s">
        <v>215</v>
      </c>
      <c r="B53" s="76" t="s">
        <v>214</v>
      </c>
      <c r="C53" s="26">
        <v>10</v>
      </c>
      <c r="D53" s="26">
        <v>10</v>
      </c>
      <c r="E53" s="67"/>
      <c r="F53" s="5"/>
    </row>
    <row r="54" spans="1:6" ht="21.75" customHeight="1">
      <c r="A54" s="24"/>
      <c r="B54" s="24" t="s">
        <v>106</v>
      </c>
      <c r="C54" s="23">
        <f>C40+C41</f>
        <v>25507.000000000004</v>
      </c>
      <c r="D54" s="23">
        <f>D40+D41</f>
        <v>18150.600000000002</v>
      </c>
      <c r="E54" s="66">
        <f t="shared" si="0"/>
        <v>71.1592896067746</v>
      </c>
      <c r="F54" s="5"/>
    </row>
    <row r="55" spans="1:6" ht="15" customHeight="1">
      <c r="A55" s="105" t="s">
        <v>95</v>
      </c>
      <c r="B55" s="106"/>
      <c r="C55" s="106"/>
      <c r="D55" s="106"/>
      <c r="E55" s="107"/>
      <c r="F55" s="5"/>
    </row>
    <row r="56" spans="1:5" ht="24.75" customHeight="1">
      <c r="A56" s="21" t="s">
        <v>15</v>
      </c>
      <c r="B56" s="24" t="s">
        <v>16</v>
      </c>
      <c r="C56" s="21">
        <f>SUM(C57:C61)</f>
        <v>3568.9</v>
      </c>
      <c r="D56" s="21">
        <f>SUM(D57:D61)</f>
        <v>2558.7</v>
      </c>
      <c r="E56" s="23">
        <f t="shared" si="0"/>
        <v>71.69435960660147</v>
      </c>
    </row>
    <row r="57" spans="1:5" ht="69.75" customHeight="1">
      <c r="A57" s="20" t="s">
        <v>17</v>
      </c>
      <c r="B57" s="25" t="s">
        <v>56</v>
      </c>
      <c r="C57" s="20">
        <v>672</v>
      </c>
      <c r="D57" s="20">
        <v>536.9</v>
      </c>
      <c r="E57" s="26">
        <f t="shared" si="0"/>
        <v>79.89583333333333</v>
      </c>
    </row>
    <row r="58" spans="1:5" ht="96" customHeight="1">
      <c r="A58" s="20" t="s">
        <v>18</v>
      </c>
      <c r="B58" s="25" t="s">
        <v>164</v>
      </c>
      <c r="C58" s="20">
        <v>2321.9</v>
      </c>
      <c r="D58" s="20">
        <v>1647.3</v>
      </c>
      <c r="E58" s="26">
        <f t="shared" si="0"/>
        <v>70.94620784702184</v>
      </c>
    </row>
    <row r="59" spans="1:5" ht="35.25" customHeight="1">
      <c r="A59" s="20" t="s">
        <v>245</v>
      </c>
      <c r="B59" s="84" t="s">
        <v>246</v>
      </c>
      <c r="C59" s="20">
        <v>69.5</v>
      </c>
      <c r="D59" s="20">
        <v>69.5</v>
      </c>
      <c r="E59" s="26">
        <f t="shared" si="0"/>
        <v>100</v>
      </c>
    </row>
    <row r="60" spans="1:5" ht="24.75" customHeight="1">
      <c r="A60" s="20" t="s">
        <v>158</v>
      </c>
      <c r="B60" s="25" t="s">
        <v>139</v>
      </c>
      <c r="C60" s="20">
        <v>200</v>
      </c>
      <c r="D60" s="20"/>
      <c r="E60" s="26">
        <f t="shared" si="0"/>
        <v>0</v>
      </c>
    </row>
    <row r="61" spans="1:5" ht="33.75" customHeight="1">
      <c r="A61" s="20" t="s">
        <v>159</v>
      </c>
      <c r="B61" s="25" t="s">
        <v>140</v>
      </c>
      <c r="C61" s="20">
        <v>305.5</v>
      </c>
      <c r="D61" s="20">
        <v>305</v>
      </c>
      <c r="E61" s="26">
        <f t="shared" si="0"/>
        <v>99.83633387888707</v>
      </c>
    </row>
    <row r="62" spans="1:5" ht="24" customHeight="1">
      <c r="A62" s="21" t="s">
        <v>19</v>
      </c>
      <c r="B62" s="24" t="s">
        <v>20</v>
      </c>
      <c r="C62" s="21">
        <f>C63</f>
        <v>52</v>
      </c>
      <c r="D62" s="21">
        <f>D63</f>
        <v>35.7</v>
      </c>
      <c r="E62" s="23">
        <f t="shared" si="0"/>
        <v>68.65384615384616</v>
      </c>
    </row>
    <row r="63" spans="1:5" ht="33" customHeight="1">
      <c r="A63" s="20" t="s">
        <v>42</v>
      </c>
      <c r="B63" s="25" t="s">
        <v>43</v>
      </c>
      <c r="C63" s="86">
        <v>52</v>
      </c>
      <c r="D63" s="86">
        <v>35.7</v>
      </c>
      <c r="E63" s="26">
        <f t="shared" si="0"/>
        <v>68.65384615384616</v>
      </c>
    </row>
    <row r="64" spans="1:5" ht="39" customHeight="1">
      <c r="A64" s="21" t="s">
        <v>21</v>
      </c>
      <c r="B64" s="24" t="s">
        <v>185</v>
      </c>
      <c r="C64" s="21">
        <f>C66+C65</f>
        <v>178</v>
      </c>
      <c r="D64" s="21">
        <f>D66+D65</f>
        <v>15</v>
      </c>
      <c r="E64" s="23">
        <f t="shared" si="0"/>
        <v>8.426966292134832</v>
      </c>
    </row>
    <row r="65" spans="1:5" ht="68.25" customHeight="1">
      <c r="A65" s="20" t="s">
        <v>22</v>
      </c>
      <c r="B65" s="25" t="s">
        <v>141</v>
      </c>
      <c r="C65" s="20">
        <v>28</v>
      </c>
      <c r="D65" s="20"/>
      <c r="E65" s="26">
        <f t="shared" si="0"/>
        <v>0</v>
      </c>
    </row>
    <row r="66" spans="1:5" ht="22.5" customHeight="1">
      <c r="A66" s="20" t="s">
        <v>115</v>
      </c>
      <c r="B66" s="25" t="s">
        <v>186</v>
      </c>
      <c r="C66" s="20">
        <v>150</v>
      </c>
      <c r="D66" s="20">
        <v>15</v>
      </c>
      <c r="E66" s="26">
        <f t="shared" si="0"/>
        <v>10</v>
      </c>
    </row>
    <row r="67" spans="1:5" ht="23.25" customHeight="1">
      <c r="A67" s="21" t="s">
        <v>37</v>
      </c>
      <c r="B67" s="24" t="s">
        <v>38</v>
      </c>
      <c r="C67" s="21">
        <f>C68+C69</f>
        <v>2597</v>
      </c>
      <c r="D67" s="21">
        <f>D68+D69</f>
        <v>597.6</v>
      </c>
      <c r="E67" s="23">
        <f t="shared" si="0"/>
        <v>23.011166730843282</v>
      </c>
    </row>
    <row r="68" spans="1:5" ht="34.5" customHeight="1">
      <c r="A68" s="20" t="s">
        <v>175</v>
      </c>
      <c r="B68" s="25" t="s">
        <v>247</v>
      </c>
      <c r="C68" s="20">
        <v>2478</v>
      </c>
      <c r="D68" s="20">
        <v>478.6</v>
      </c>
      <c r="E68" s="26">
        <f t="shared" si="0"/>
        <v>19.31396287328491</v>
      </c>
    </row>
    <row r="69" spans="1:5" ht="35.25" customHeight="1">
      <c r="A69" s="20" t="s">
        <v>58</v>
      </c>
      <c r="B69" s="25" t="s">
        <v>116</v>
      </c>
      <c r="C69" s="20">
        <v>119</v>
      </c>
      <c r="D69" s="20">
        <v>119</v>
      </c>
      <c r="E69" s="26">
        <f t="shared" si="0"/>
        <v>100</v>
      </c>
    </row>
    <row r="70" spans="1:5" ht="23.25" customHeight="1">
      <c r="A70" s="21" t="s">
        <v>23</v>
      </c>
      <c r="B70" s="24" t="s">
        <v>24</v>
      </c>
      <c r="C70" s="21">
        <f>SUM(C71:C74)</f>
        <v>15105</v>
      </c>
      <c r="D70" s="21">
        <f>SUM(D71:D74)</f>
        <v>5089</v>
      </c>
      <c r="E70" s="23">
        <f t="shared" si="0"/>
        <v>33.690830850711684</v>
      </c>
    </row>
    <row r="71" spans="1:5" ht="21" customHeight="1">
      <c r="A71" s="20" t="s">
        <v>165</v>
      </c>
      <c r="B71" s="25" t="s">
        <v>187</v>
      </c>
      <c r="C71" s="20">
        <v>188</v>
      </c>
      <c r="D71" s="20">
        <v>94.4</v>
      </c>
      <c r="E71" s="26">
        <f t="shared" si="0"/>
        <v>50.21276595744681</v>
      </c>
    </row>
    <row r="72" spans="1:5" ht="22.5" customHeight="1">
      <c r="A72" s="20" t="s">
        <v>25</v>
      </c>
      <c r="B72" s="25" t="s">
        <v>36</v>
      </c>
      <c r="C72" s="20">
        <v>3637</v>
      </c>
      <c r="D72" s="20">
        <v>944</v>
      </c>
      <c r="E72" s="26">
        <f t="shared" si="0"/>
        <v>25.955457794885895</v>
      </c>
    </row>
    <row r="73" spans="1:5" ht="24" customHeight="1">
      <c r="A73" s="20" t="s">
        <v>44</v>
      </c>
      <c r="B73" s="25" t="s">
        <v>34</v>
      </c>
      <c r="C73" s="20">
        <v>5380</v>
      </c>
      <c r="D73" s="20">
        <v>1056.5</v>
      </c>
      <c r="E73" s="26">
        <f t="shared" si="0"/>
        <v>19.63754646840149</v>
      </c>
    </row>
    <row r="74" spans="1:5" ht="35.25" customHeight="1">
      <c r="A74" s="20" t="s">
        <v>59</v>
      </c>
      <c r="B74" s="47" t="s">
        <v>142</v>
      </c>
      <c r="C74" s="20">
        <v>5900</v>
      </c>
      <c r="D74" s="20">
        <v>2994.1</v>
      </c>
      <c r="E74" s="26">
        <f t="shared" si="0"/>
        <v>50.74745762711864</v>
      </c>
    </row>
    <row r="75" spans="1:5" ht="21.75" customHeight="1">
      <c r="A75" s="21" t="s">
        <v>26</v>
      </c>
      <c r="B75" s="24" t="s">
        <v>27</v>
      </c>
      <c r="C75" s="21">
        <f>C78+C77+C76</f>
        <v>3866.2</v>
      </c>
      <c r="D75" s="21">
        <f>D78+D77+D76</f>
        <v>118.9</v>
      </c>
      <c r="E75" s="23">
        <f t="shared" si="0"/>
        <v>3.07537116548549</v>
      </c>
    </row>
    <row r="76" spans="1:5" ht="22.5" customHeight="1">
      <c r="A76" s="20" t="s">
        <v>255</v>
      </c>
      <c r="B76" s="89" t="s">
        <v>256</v>
      </c>
      <c r="C76" s="20">
        <v>1986.2</v>
      </c>
      <c r="D76" s="20">
        <v>34.2</v>
      </c>
      <c r="E76" s="26">
        <f t="shared" si="0"/>
        <v>1.7218809787533984</v>
      </c>
    </row>
    <row r="77" spans="1:5" ht="22.5" customHeight="1">
      <c r="A77" s="90" t="s">
        <v>204</v>
      </c>
      <c r="B77" s="83" t="s">
        <v>205</v>
      </c>
      <c r="C77" s="90">
        <v>1810</v>
      </c>
      <c r="D77" s="90">
        <v>45.2</v>
      </c>
      <c r="E77" s="26">
        <f t="shared" si="0"/>
        <v>2.4972375690607738</v>
      </c>
    </row>
    <row r="78" spans="1:5" ht="36" customHeight="1">
      <c r="A78" s="20" t="s">
        <v>32</v>
      </c>
      <c r="B78" s="25" t="s">
        <v>45</v>
      </c>
      <c r="C78" s="20">
        <v>70</v>
      </c>
      <c r="D78" s="20">
        <v>39.5</v>
      </c>
      <c r="E78" s="26">
        <f t="shared" si="0"/>
        <v>56.42857142857143</v>
      </c>
    </row>
    <row r="79" spans="1:5" ht="19.5" customHeight="1">
      <c r="A79" s="21" t="s">
        <v>28</v>
      </c>
      <c r="B79" s="24" t="s">
        <v>160</v>
      </c>
      <c r="C79" s="21">
        <f>C80</f>
        <v>5557</v>
      </c>
      <c r="D79" s="21">
        <f>D80</f>
        <v>3525.1</v>
      </c>
      <c r="E79" s="23">
        <f t="shared" si="0"/>
        <v>63.43530682022674</v>
      </c>
    </row>
    <row r="80" spans="1:5" ht="23.25" customHeight="1">
      <c r="A80" s="20" t="s">
        <v>29</v>
      </c>
      <c r="B80" s="25" t="s">
        <v>30</v>
      </c>
      <c r="C80" s="20">
        <v>5557</v>
      </c>
      <c r="D80" s="20">
        <v>3525.1</v>
      </c>
      <c r="E80" s="26">
        <f t="shared" si="0"/>
        <v>63.43530682022674</v>
      </c>
    </row>
    <row r="81" spans="1:5" ht="21.75" customHeight="1">
      <c r="A81" s="21">
        <v>1000</v>
      </c>
      <c r="B81" s="24" t="s">
        <v>46</v>
      </c>
      <c r="C81" s="21">
        <f>C82</f>
        <v>982.9</v>
      </c>
      <c r="D81" s="21">
        <f>D82</f>
        <v>600</v>
      </c>
      <c r="E81" s="23">
        <f t="shared" si="0"/>
        <v>61.04384983212942</v>
      </c>
    </row>
    <row r="82" spans="1:5" ht="22.5" customHeight="1">
      <c r="A82" s="20">
        <v>1003</v>
      </c>
      <c r="B82" s="47" t="s">
        <v>47</v>
      </c>
      <c r="C82" s="20">
        <v>982.9</v>
      </c>
      <c r="D82" s="20">
        <v>600</v>
      </c>
      <c r="E82" s="26">
        <f t="shared" si="0"/>
        <v>61.04384983212942</v>
      </c>
    </row>
    <row r="83" spans="1:5" ht="24" customHeight="1">
      <c r="A83" s="21">
        <v>1100</v>
      </c>
      <c r="B83" s="24" t="s">
        <v>60</v>
      </c>
      <c r="C83" s="21">
        <f>C84</f>
        <v>200</v>
      </c>
      <c r="D83" s="21">
        <f>D84</f>
        <v>31</v>
      </c>
      <c r="E83" s="23">
        <f t="shared" si="0"/>
        <v>15.5</v>
      </c>
    </row>
    <row r="84" spans="1:5" ht="24" customHeight="1">
      <c r="A84" s="20">
        <v>1101</v>
      </c>
      <c r="B84" s="25" t="s">
        <v>161</v>
      </c>
      <c r="C84" s="20">
        <v>200</v>
      </c>
      <c r="D84" s="20">
        <v>31</v>
      </c>
      <c r="E84" s="26">
        <f t="shared" si="0"/>
        <v>15.5</v>
      </c>
    </row>
    <row r="85" spans="1:5" ht="24" customHeight="1">
      <c r="A85" s="21">
        <v>1200</v>
      </c>
      <c r="B85" s="24" t="s">
        <v>162</v>
      </c>
      <c r="C85" s="21">
        <f>C86</f>
        <v>100</v>
      </c>
      <c r="D85" s="21">
        <f>D86</f>
        <v>4.9</v>
      </c>
      <c r="E85" s="23">
        <f t="shared" si="0"/>
        <v>4.9</v>
      </c>
    </row>
    <row r="86" spans="1:5" ht="24" customHeight="1">
      <c r="A86" s="20">
        <v>1202</v>
      </c>
      <c r="B86" s="25" t="s">
        <v>163</v>
      </c>
      <c r="C86" s="20">
        <v>100</v>
      </c>
      <c r="D86" s="20">
        <v>4.9</v>
      </c>
      <c r="E86" s="26">
        <f t="shared" si="0"/>
        <v>4.9</v>
      </c>
    </row>
    <row r="87" spans="1:5" ht="21" customHeight="1">
      <c r="A87" s="20"/>
      <c r="B87" s="21" t="s">
        <v>31</v>
      </c>
      <c r="C87" s="21">
        <f>C85+C83+C79+C75+C70+C67+C64+C62+C56+C81</f>
        <v>32207.000000000004</v>
      </c>
      <c r="D87" s="21">
        <f>D85+D83+D79+D75+D70+D67+D64+D62+D56+D81</f>
        <v>12575.900000000001</v>
      </c>
      <c r="E87" s="23">
        <f t="shared" si="0"/>
        <v>39.04710156177229</v>
      </c>
    </row>
    <row r="88" spans="1:5" ht="47.25">
      <c r="A88" s="21" t="s">
        <v>98</v>
      </c>
      <c r="B88" s="31" t="s">
        <v>100</v>
      </c>
      <c r="C88" s="32">
        <f>C54-C87</f>
        <v>-6700</v>
      </c>
      <c r="D88" s="32">
        <f>D54-D87</f>
        <v>5574.700000000001</v>
      </c>
      <c r="E88" s="33"/>
    </row>
    <row r="89" spans="1:5" ht="31.5">
      <c r="A89" s="21" t="s">
        <v>99</v>
      </c>
      <c r="B89" s="31" t="s">
        <v>101</v>
      </c>
      <c r="C89" s="32">
        <f>-C88</f>
        <v>6700</v>
      </c>
      <c r="D89" s="32">
        <f>-D88</f>
        <v>-5574.700000000001</v>
      </c>
      <c r="E89" s="33"/>
    </row>
    <row r="90" spans="1:5" ht="15.75">
      <c r="A90" s="34"/>
      <c r="B90" s="31" t="s">
        <v>102</v>
      </c>
      <c r="C90" s="32">
        <v>6700</v>
      </c>
      <c r="D90" s="32">
        <v>-5574.7</v>
      </c>
      <c r="E90" s="33"/>
    </row>
  </sheetData>
  <sheetProtection/>
  <mergeCells count="5">
    <mergeCell ref="C1:E1"/>
    <mergeCell ref="A6:E6"/>
    <mergeCell ref="A7:E7"/>
    <mergeCell ref="C3:E3"/>
    <mergeCell ref="A55:E55"/>
  </mergeCells>
  <printOptions/>
  <pageMargins left="0.61" right="0.25" top="0.35" bottom="0.3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25">
      <selection activeCell="D37" sqref="D37"/>
    </sheetView>
  </sheetViews>
  <sheetFormatPr defaultColWidth="9.00390625" defaultRowHeight="12.75"/>
  <cols>
    <col min="1" max="1" width="30.00390625" style="36" customWidth="1"/>
    <col min="2" max="2" width="35.875" style="36" customWidth="1"/>
    <col min="3" max="3" width="10.625" style="36" customWidth="1"/>
    <col min="4" max="4" width="9.75390625" style="36" customWidth="1"/>
    <col min="5" max="5" width="10.75390625" style="36" customWidth="1"/>
  </cols>
  <sheetData>
    <row r="1" spans="3:5" ht="15.75">
      <c r="C1" s="93" t="s">
        <v>97</v>
      </c>
      <c r="D1" s="93"/>
      <c r="E1" s="93"/>
    </row>
    <row r="3" spans="3:5" ht="15">
      <c r="C3" s="95" t="s">
        <v>96</v>
      </c>
      <c r="D3" s="95"/>
      <c r="E3" s="95"/>
    </row>
    <row r="6" spans="1:5" ht="15.75">
      <c r="A6" s="94" t="s">
        <v>119</v>
      </c>
      <c r="B6" s="94"/>
      <c r="C6" s="94"/>
      <c r="D6" s="94"/>
      <c r="E6" s="94"/>
    </row>
    <row r="7" spans="1:5" ht="15.75">
      <c r="A7" s="94" t="s">
        <v>253</v>
      </c>
      <c r="B7" s="94"/>
      <c r="C7" s="94"/>
      <c r="D7" s="94"/>
      <c r="E7" s="94"/>
    </row>
    <row r="8" ht="15.75">
      <c r="E8" s="37" t="s">
        <v>114</v>
      </c>
    </row>
    <row r="9" spans="1:6" ht="60" customHeight="1">
      <c r="A9" s="75" t="s">
        <v>33</v>
      </c>
      <c r="B9" s="75" t="s">
        <v>120</v>
      </c>
      <c r="C9" s="72" t="s">
        <v>225</v>
      </c>
      <c r="D9" s="72" t="s">
        <v>254</v>
      </c>
      <c r="E9" s="75" t="s">
        <v>88</v>
      </c>
      <c r="F9" s="4"/>
    </row>
    <row r="10" spans="1:6" ht="15.75">
      <c r="A10" s="20">
        <v>1</v>
      </c>
      <c r="B10" s="20">
        <v>2</v>
      </c>
      <c r="C10" s="20">
        <v>3</v>
      </c>
      <c r="D10" s="20">
        <v>4</v>
      </c>
      <c r="E10" s="20">
        <v>5</v>
      </c>
      <c r="F10" s="4"/>
    </row>
    <row r="11" spans="1:6" ht="31.5">
      <c r="A11" s="21" t="s">
        <v>39</v>
      </c>
      <c r="B11" s="38" t="s">
        <v>143</v>
      </c>
      <c r="C11" s="23">
        <f>C34</f>
        <v>1282.5</v>
      </c>
      <c r="D11" s="23">
        <f>D34</f>
        <v>850</v>
      </c>
      <c r="E11" s="23">
        <f aca="true" t="shared" si="0" ref="E11:E45">D11/C11*100</f>
        <v>66.27680311890838</v>
      </c>
      <c r="F11" s="6"/>
    </row>
    <row r="12" spans="1:6" ht="17.25" customHeight="1">
      <c r="A12" s="21" t="s">
        <v>0</v>
      </c>
      <c r="B12" s="24" t="s">
        <v>62</v>
      </c>
      <c r="C12" s="23">
        <f>C13</f>
        <v>170</v>
      </c>
      <c r="D12" s="23">
        <f>D13</f>
        <v>103.3</v>
      </c>
      <c r="E12" s="23">
        <f t="shared" si="0"/>
        <v>60.76470588235294</v>
      </c>
      <c r="F12" s="6"/>
    </row>
    <row r="13" spans="1:6" ht="21.75" customHeight="1">
      <c r="A13" s="20" t="s">
        <v>1</v>
      </c>
      <c r="B13" s="25" t="s">
        <v>2</v>
      </c>
      <c r="C13" s="26">
        <v>170</v>
      </c>
      <c r="D13" s="26">
        <v>103.3</v>
      </c>
      <c r="E13" s="26">
        <f t="shared" si="0"/>
        <v>60.76470588235294</v>
      </c>
      <c r="F13" s="7"/>
    </row>
    <row r="14" spans="1:6" ht="49.5" customHeight="1">
      <c r="A14" s="21" t="s">
        <v>231</v>
      </c>
      <c r="B14" s="24" t="s">
        <v>232</v>
      </c>
      <c r="C14" s="23">
        <f>C15+C16+C17+C18</f>
        <v>451.3</v>
      </c>
      <c r="D14" s="23">
        <f>D15+D16+D17+D18</f>
        <v>313</v>
      </c>
      <c r="E14" s="33">
        <f t="shared" si="0"/>
        <v>69.3551961001551</v>
      </c>
      <c r="F14" s="7"/>
    </row>
    <row r="15" spans="1:6" ht="80.25" customHeight="1">
      <c r="A15" s="34" t="s">
        <v>233</v>
      </c>
      <c r="B15" s="81" t="s">
        <v>237</v>
      </c>
      <c r="C15" s="64">
        <v>165.2</v>
      </c>
      <c r="D15" s="64">
        <v>118.9</v>
      </c>
      <c r="E15" s="46">
        <f t="shared" si="0"/>
        <v>71.97336561743343</v>
      </c>
      <c r="F15" s="7"/>
    </row>
    <row r="16" spans="1:6" ht="180.75" customHeight="1">
      <c r="A16" s="34" t="s">
        <v>234</v>
      </c>
      <c r="B16" s="82" t="s">
        <v>238</v>
      </c>
      <c r="C16" s="64">
        <v>3.4</v>
      </c>
      <c r="D16" s="64">
        <v>2.5</v>
      </c>
      <c r="E16" s="46">
        <f t="shared" si="0"/>
        <v>73.52941176470588</v>
      </c>
      <c r="F16" s="7"/>
    </row>
    <row r="17" spans="1:6" ht="152.25" customHeight="1">
      <c r="A17" s="34" t="s">
        <v>235</v>
      </c>
      <c r="B17" s="50" t="s">
        <v>239</v>
      </c>
      <c r="C17" s="64">
        <v>267.4</v>
      </c>
      <c r="D17" s="64">
        <v>195.1</v>
      </c>
      <c r="E17" s="46">
        <f t="shared" si="0"/>
        <v>72.96185489902768</v>
      </c>
      <c r="F17" s="7"/>
    </row>
    <row r="18" spans="1:6" ht="127.5" customHeight="1">
      <c r="A18" s="34" t="s">
        <v>236</v>
      </c>
      <c r="B18" s="50" t="s">
        <v>240</v>
      </c>
      <c r="C18" s="64">
        <v>15.3</v>
      </c>
      <c r="D18" s="64">
        <v>-3.5</v>
      </c>
      <c r="E18" s="46">
        <f t="shared" si="0"/>
        <v>-22.875816993464053</v>
      </c>
      <c r="F18" s="7"/>
    </row>
    <row r="19" spans="1:6" ht="25.5" customHeight="1">
      <c r="A19" s="21" t="s">
        <v>3</v>
      </c>
      <c r="B19" s="24" t="s">
        <v>63</v>
      </c>
      <c r="C19" s="23">
        <f>C20</f>
        <v>0</v>
      </c>
      <c r="D19" s="23">
        <f>D20</f>
        <v>39.9</v>
      </c>
      <c r="E19" s="23"/>
      <c r="F19" s="6"/>
    </row>
    <row r="20" spans="1:6" ht="32.25" customHeight="1">
      <c r="A20" s="20" t="s">
        <v>5</v>
      </c>
      <c r="B20" s="25" t="s">
        <v>6</v>
      </c>
      <c r="C20" s="26"/>
      <c r="D20" s="26">
        <v>39.9</v>
      </c>
      <c r="E20" s="26"/>
      <c r="F20" s="4"/>
    </row>
    <row r="21" spans="1:6" ht="21.75" customHeight="1">
      <c r="A21" s="21" t="s">
        <v>7</v>
      </c>
      <c r="B21" s="24" t="s">
        <v>66</v>
      </c>
      <c r="C21" s="23">
        <f>C22+C23</f>
        <v>633</v>
      </c>
      <c r="D21" s="23">
        <f>D22+D23</f>
        <v>348.59999999999997</v>
      </c>
      <c r="E21" s="23">
        <f t="shared" si="0"/>
        <v>55.071090047393355</v>
      </c>
      <c r="F21" s="4"/>
    </row>
    <row r="22" spans="1:6" ht="33.75" customHeight="1">
      <c r="A22" s="20" t="s">
        <v>9</v>
      </c>
      <c r="B22" s="25" t="s">
        <v>68</v>
      </c>
      <c r="C22" s="26">
        <v>18</v>
      </c>
      <c r="D22" s="26">
        <v>8.4</v>
      </c>
      <c r="E22" s="26">
        <f t="shared" si="0"/>
        <v>46.666666666666664</v>
      </c>
      <c r="F22" s="4"/>
    </row>
    <row r="23" spans="1:6" ht="21.75" customHeight="1">
      <c r="A23" s="20" t="s">
        <v>117</v>
      </c>
      <c r="B23" s="25" t="s">
        <v>70</v>
      </c>
      <c r="C23" s="26">
        <v>615</v>
      </c>
      <c r="D23" s="26">
        <v>340.2</v>
      </c>
      <c r="E23" s="26">
        <f t="shared" si="0"/>
        <v>55.3170731707317</v>
      </c>
      <c r="F23" s="6"/>
    </row>
    <row r="24" spans="1:6" ht="58.5" customHeight="1">
      <c r="A24" s="21" t="s">
        <v>146</v>
      </c>
      <c r="B24" s="24" t="s">
        <v>94</v>
      </c>
      <c r="C24" s="23"/>
      <c r="D24" s="23">
        <v>0</v>
      </c>
      <c r="E24" s="23"/>
      <c r="F24" s="6"/>
    </row>
    <row r="25" spans="1:6" ht="69" customHeight="1">
      <c r="A25" s="21" t="s">
        <v>13</v>
      </c>
      <c r="B25" s="24" t="s">
        <v>72</v>
      </c>
      <c r="C25" s="23">
        <f>C26</f>
        <v>25</v>
      </c>
      <c r="D25" s="23">
        <f>D26</f>
        <v>44.7</v>
      </c>
      <c r="E25" s="23">
        <f t="shared" si="0"/>
        <v>178.8</v>
      </c>
      <c r="F25" s="4"/>
    </row>
    <row r="26" spans="1:6" ht="179.25" customHeight="1">
      <c r="A26" s="20" t="s">
        <v>104</v>
      </c>
      <c r="B26" s="25" t="s">
        <v>55</v>
      </c>
      <c r="C26" s="26">
        <f>C27</f>
        <v>25</v>
      </c>
      <c r="D26" s="26">
        <f>D27</f>
        <v>44.7</v>
      </c>
      <c r="E26" s="26">
        <f t="shared" si="0"/>
        <v>178.8</v>
      </c>
      <c r="F26" s="4"/>
    </row>
    <row r="27" spans="1:6" ht="162" customHeight="1">
      <c r="A27" s="20" t="s">
        <v>179</v>
      </c>
      <c r="B27" s="25" t="s">
        <v>73</v>
      </c>
      <c r="C27" s="26">
        <v>25</v>
      </c>
      <c r="D27" s="26">
        <v>44.7</v>
      </c>
      <c r="E27" s="26">
        <f t="shared" si="0"/>
        <v>178.8</v>
      </c>
      <c r="F27" s="4"/>
    </row>
    <row r="28" spans="1:6" ht="53.25" customHeight="1">
      <c r="A28" s="21" t="s">
        <v>76</v>
      </c>
      <c r="B28" s="24" t="s">
        <v>77</v>
      </c>
      <c r="C28" s="23">
        <f>C29</f>
        <v>3.2</v>
      </c>
      <c r="D28" s="23">
        <f>D29</f>
        <v>0</v>
      </c>
      <c r="E28" s="46">
        <f t="shared" si="0"/>
        <v>0</v>
      </c>
      <c r="F28" s="4"/>
    </row>
    <row r="29" spans="1:6" ht="103.5" customHeight="1">
      <c r="A29" s="20" t="s">
        <v>180</v>
      </c>
      <c r="B29" s="25" t="s">
        <v>78</v>
      </c>
      <c r="C29" s="26">
        <v>3.2</v>
      </c>
      <c r="D29" s="34"/>
      <c r="E29" s="46">
        <f t="shared" si="0"/>
        <v>0</v>
      </c>
      <c r="F29" s="4"/>
    </row>
    <row r="30" spans="1:6" ht="42.75" customHeight="1">
      <c r="A30" s="21" t="s">
        <v>206</v>
      </c>
      <c r="B30" s="24" t="s">
        <v>200</v>
      </c>
      <c r="C30" s="23">
        <f>C31</f>
        <v>0</v>
      </c>
      <c r="D30" s="23">
        <f>D31</f>
        <v>0.5</v>
      </c>
      <c r="E30" s="33"/>
      <c r="F30" s="4"/>
    </row>
    <row r="31" spans="1:6" ht="83.25" customHeight="1">
      <c r="A31" s="20" t="s">
        <v>207</v>
      </c>
      <c r="B31" s="25" t="s">
        <v>208</v>
      </c>
      <c r="C31" s="26"/>
      <c r="D31" s="34">
        <v>0.5</v>
      </c>
      <c r="E31" s="46"/>
      <c r="F31" s="4"/>
    </row>
    <row r="32" spans="1:6" ht="40.5" customHeight="1">
      <c r="A32" s="38" t="s">
        <v>144</v>
      </c>
      <c r="B32" s="24" t="s">
        <v>92</v>
      </c>
      <c r="C32" s="23">
        <f>C33</f>
        <v>0</v>
      </c>
      <c r="D32" s="21">
        <f>D33</f>
        <v>0</v>
      </c>
      <c r="E32" s="33"/>
      <c r="F32" s="4"/>
    </row>
    <row r="33" spans="1:6" ht="42.75" customHeight="1">
      <c r="A33" s="51" t="s">
        <v>145</v>
      </c>
      <c r="B33" s="28" t="s">
        <v>93</v>
      </c>
      <c r="C33" s="26"/>
      <c r="D33" s="34"/>
      <c r="E33" s="46"/>
      <c r="F33" s="4"/>
    </row>
    <row r="34" spans="1:6" ht="20.25" customHeight="1">
      <c r="A34" s="21"/>
      <c r="B34" s="24" t="s">
        <v>79</v>
      </c>
      <c r="C34" s="23">
        <f>C12+C19+C21+C25+C28+C30+C32+C14</f>
        <v>1282.5</v>
      </c>
      <c r="D34" s="23">
        <f>D12+D19+D21+D25+D28+D30+D32+D14</f>
        <v>850</v>
      </c>
      <c r="E34" s="23">
        <f t="shared" si="0"/>
        <v>66.27680311890838</v>
      </c>
      <c r="F34" s="8"/>
    </row>
    <row r="35" spans="1:6" ht="23.25" customHeight="1">
      <c r="A35" s="21" t="s">
        <v>80</v>
      </c>
      <c r="B35" s="24" t="s">
        <v>81</v>
      </c>
      <c r="C35" s="23">
        <f>C36+C38+C41+C44</f>
        <v>3826.5</v>
      </c>
      <c r="D35" s="23">
        <f>D36+D38+D41+D44</f>
        <v>2911.2000000000003</v>
      </c>
      <c r="E35" s="23">
        <f t="shared" si="0"/>
        <v>76.07996863974913</v>
      </c>
      <c r="F35" s="8"/>
    </row>
    <row r="36" spans="1:6" ht="52.5" customHeight="1">
      <c r="A36" s="21" t="s">
        <v>35</v>
      </c>
      <c r="B36" s="24" t="s">
        <v>82</v>
      </c>
      <c r="C36" s="23">
        <f>C37</f>
        <v>1103</v>
      </c>
      <c r="D36" s="23">
        <f>D37</f>
        <v>827.2</v>
      </c>
      <c r="E36" s="23">
        <f t="shared" si="0"/>
        <v>74.99546690843155</v>
      </c>
      <c r="F36" s="8"/>
    </row>
    <row r="37" spans="1:6" ht="54" customHeight="1">
      <c r="A37" s="20" t="s">
        <v>14</v>
      </c>
      <c r="B37" s="25" t="s">
        <v>83</v>
      </c>
      <c r="C37" s="26">
        <v>1103</v>
      </c>
      <c r="D37" s="26">
        <v>827.2</v>
      </c>
      <c r="E37" s="26">
        <f t="shared" si="0"/>
        <v>74.99546690843155</v>
      </c>
      <c r="F37" s="8"/>
    </row>
    <row r="38" spans="1:6" ht="47.25">
      <c r="A38" s="21" t="s">
        <v>176</v>
      </c>
      <c r="B38" s="49" t="s">
        <v>251</v>
      </c>
      <c r="C38" s="23">
        <f>C39+C40</f>
        <v>2669</v>
      </c>
      <c r="D38" s="23">
        <f>D39+D40</f>
        <v>2030.3</v>
      </c>
      <c r="E38" s="23">
        <f t="shared" si="0"/>
        <v>76.06968902210566</v>
      </c>
      <c r="F38" s="6"/>
    </row>
    <row r="39" spans="1:6" ht="31.5">
      <c r="A39" s="20" t="s">
        <v>84</v>
      </c>
      <c r="B39" s="25" t="s">
        <v>213</v>
      </c>
      <c r="C39" s="26">
        <v>2555</v>
      </c>
      <c r="D39" s="26">
        <v>1916.3</v>
      </c>
      <c r="E39" s="26">
        <f t="shared" si="0"/>
        <v>75.00195694716243</v>
      </c>
      <c r="F39" s="6"/>
    </row>
    <row r="40" spans="1:6" ht="63">
      <c r="A40" s="34" t="s">
        <v>84</v>
      </c>
      <c r="B40" s="74" t="s">
        <v>211</v>
      </c>
      <c r="C40" s="26">
        <v>114</v>
      </c>
      <c r="D40" s="26">
        <v>114</v>
      </c>
      <c r="E40" s="26">
        <f t="shared" si="0"/>
        <v>100</v>
      </c>
      <c r="F40" s="6"/>
    </row>
    <row r="41" spans="1:6" ht="47.25">
      <c r="A41" s="21" t="s">
        <v>50</v>
      </c>
      <c r="B41" s="24" t="s">
        <v>86</v>
      </c>
      <c r="C41" s="23">
        <f>C42+C43</f>
        <v>54.5</v>
      </c>
      <c r="D41" s="23">
        <f>D42+D43</f>
        <v>53.9</v>
      </c>
      <c r="E41" s="23">
        <f t="shared" si="0"/>
        <v>98.89908256880734</v>
      </c>
      <c r="F41" s="6"/>
    </row>
    <row r="42" spans="1:6" ht="78.75">
      <c r="A42" s="20" t="s">
        <v>54</v>
      </c>
      <c r="B42" s="25" t="s">
        <v>87</v>
      </c>
      <c r="C42" s="26">
        <v>52</v>
      </c>
      <c r="D42" s="26">
        <v>52</v>
      </c>
      <c r="E42" s="26">
        <f t="shared" si="0"/>
        <v>100</v>
      </c>
      <c r="F42" s="6"/>
    </row>
    <row r="43" spans="1:6" ht="54" customHeight="1">
      <c r="A43" s="20" t="s">
        <v>89</v>
      </c>
      <c r="B43" s="25" t="s">
        <v>118</v>
      </c>
      <c r="C43" s="26">
        <v>2.5</v>
      </c>
      <c r="D43" s="26">
        <v>1.9</v>
      </c>
      <c r="E43" s="26">
        <f t="shared" si="0"/>
        <v>76</v>
      </c>
      <c r="F43" s="6"/>
    </row>
    <row r="44" spans="1:6" ht="77.25" customHeight="1">
      <c r="A44" s="21" t="s">
        <v>152</v>
      </c>
      <c r="B44" s="29" t="s">
        <v>153</v>
      </c>
      <c r="C44" s="23"/>
      <c r="D44" s="23">
        <v>-0.2</v>
      </c>
      <c r="E44" s="33"/>
      <c r="F44" s="6"/>
    </row>
    <row r="45" spans="1:6" ht="21" customHeight="1">
      <c r="A45" s="24"/>
      <c r="B45" s="24" t="s">
        <v>106</v>
      </c>
      <c r="C45" s="23">
        <f>C34+C35</f>
        <v>5109</v>
      </c>
      <c r="D45" s="23">
        <f>D34+D35</f>
        <v>3761.2000000000003</v>
      </c>
      <c r="E45" s="23">
        <f t="shared" si="0"/>
        <v>73.61910354276768</v>
      </c>
      <c r="F45" s="6"/>
    </row>
    <row r="46" spans="1:6" ht="15" customHeight="1">
      <c r="A46" s="96" t="s">
        <v>95</v>
      </c>
      <c r="B46" s="97"/>
      <c r="C46" s="97"/>
      <c r="D46" s="97"/>
      <c r="E46" s="98"/>
      <c r="F46" s="6"/>
    </row>
    <row r="47" spans="1:5" ht="18.75" customHeight="1">
      <c r="A47" s="21" t="s">
        <v>15</v>
      </c>
      <c r="B47" s="24" t="s">
        <v>16</v>
      </c>
      <c r="C47" s="21">
        <f>SUM(C48:C52)</f>
        <v>2194</v>
      </c>
      <c r="D47" s="21">
        <f>SUM(D48:D52)</f>
        <v>1379.8999999999999</v>
      </c>
      <c r="E47" s="23">
        <f aca="true" t="shared" si="1" ref="E47:E74">D47/C47*100</f>
        <v>62.894257064721955</v>
      </c>
    </row>
    <row r="48" spans="1:5" ht="69" customHeight="1">
      <c r="A48" s="20" t="s">
        <v>17</v>
      </c>
      <c r="B48" s="25" t="s">
        <v>56</v>
      </c>
      <c r="C48" s="20">
        <v>621</v>
      </c>
      <c r="D48" s="20">
        <v>394.5</v>
      </c>
      <c r="E48" s="26">
        <f t="shared" si="1"/>
        <v>63.52657004830918</v>
      </c>
    </row>
    <row r="49" spans="1:5" ht="96" customHeight="1">
      <c r="A49" s="20" t="s">
        <v>18</v>
      </c>
      <c r="B49" s="25" t="s">
        <v>164</v>
      </c>
      <c r="C49" s="20">
        <v>1462.5</v>
      </c>
      <c r="D49" s="20">
        <v>922.1</v>
      </c>
      <c r="E49" s="26">
        <f t="shared" si="1"/>
        <v>63.04957264957265</v>
      </c>
    </row>
    <row r="50" spans="1:5" ht="39" customHeight="1">
      <c r="A50" s="20" t="s">
        <v>245</v>
      </c>
      <c r="B50" s="84" t="s">
        <v>246</v>
      </c>
      <c r="C50" s="20">
        <v>31.5</v>
      </c>
      <c r="D50" s="20">
        <v>31.5</v>
      </c>
      <c r="E50" s="26">
        <f t="shared" si="1"/>
        <v>100</v>
      </c>
    </row>
    <row r="51" spans="1:5" ht="22.5" customHeight="1">
      <c r="A51" s="20" t="s">
        <v>158</v>
      </c>
      <c r="B51" s="25" t="s">
        <v>139</v>
      </c>
      <c r="C51" s="20">
        <v>2.6</v>
      </c>
      <c r="D51" s="20"/>
      <c r="E51" s="26">
        <f t="shared" si="1"/>
        <v>0</v>
      </c>
    </row>
    <row r="52" spans="1:5" ht="35.25" customHeight="1">
      <c r="A52" s="20" t="s">
        <v>159</v>
      </c>
      <c r="B52" s="25" t="s">
        <v>140</v>
      </c>
      <c r="C52" s="20">
        <v>76.4</v>
      </c>
      <c r="D52" s="20">
        <v>31.8</v>
      </c>
      <c r="E52" s="26">
        <f t="shared" si="1"/>
        <v>41.623036649214654</v>
      </c>
    </row>
    <row r="53" spans="1:5" ht="25.5" customHeight="1">
      <c r="A53" s="21" t="s">
        <v>19</v>
      </c>
      <c r="B53" s="24" t="s">
        <v>20</v>
      </c>
      <c r="C53" s="21">
        <f>C54</f>
        <v>52</v>
      </c>
      <c r="D53" s="21">
        <f>D54</f>
        <v>32</v>
      </c>
      <c r="E53" s="23">
        <f t="shared" si="1"/>
        <v>61.53846153846154</v>
      </c>
    </row>
    <row r="54" spans="1:5" ht="31.5">
      <c r="A54" s="20" t="s">
        <v>42</v>
      </c>
      <c r="B54" s="25" t="s">
        <v>43</v>
      </c>
      <c r="C54" s="20">
        <v>52</v>
      </c>
      <c r="D54" s="20">
        <v>32</v>
      </c>
      <c r="E54" s="26">
        <f t="shared" si="1"/>
        <v>61.53846153846154</v>
      </c>
    </row>
    <row r="55" spans="1:5" ht="56.25" customHeight="1">
      <c r="A55" s="21" t="s">
        <v>21</v>
      </c>
      <c r="B55" s="24" t="s">
        <v>185</v>
      </c>
      <c r="C55" s="21">
        <f>C56+C57</f>
        <v>51</v>
      </c>
      <c r="D55" s="21">
        <f>D56+D57</f>
        <v>30</v>
      </c>
      <c r="E55" s="23">
        <f t="shared" si="1"/>
        <v>58.82352941176471</v>
      </c>
    </row>
    <row r="56" spans="1:5" ht="66.75" customHeight="1">
      <c r="A56" s="20" t="s">
        <v>22</v>
      </c>
      <c r="B56" s="87" t="s">
        <v>141</v>
      </c>
      <c r="C56" s="20">
        <v>40</v>
      </c>
      <c r="D56" s="20">
        <v>20</v>
      </c>
      <c r="E56" s="26">
        <f t="shared" si="1"/>
        <v>50</v>
      </c>
    </row>
    <row r="57" spans="1:5" ht="37.5" customHeight="1">
      <c r="A57" s="20" t="s">
        <v>115</v>
      </c>
      <c r="B57" s="25" t="s">
        <v>186</v>
      </c>
      <c r="C57" s="20">
        <v>11</v>
      </c>
      <c r="D57" s="20">
        <v>10</v>
      </c>
      <c r="E57" s="26">
        <f t="shared" si="1"/>
        <v>90.9090909090909</v>
      </c>
    </row>
    <row r="58" spans="1:5" ht="23.25" customHeight="1">
      <c r="A58" s="21" t="s">
        <v>37</v>
      </c>
      <c r="B58" s="24" t="s">
        <v>38</v>
      </c>
      <c r="C58" s="21">
        <f>C59+C60</f>
        <v>565.3</v>
      </c>
      <c r="D58" s="21">
        <f>D59+D60</f>
        <v>114</v>
      </c>
      <c r="E58" s="23">
        <f t="shared" si="1"/>
        <v>20.166283389350788</v>
      </c>
    </row>
    <row r="59" spans="1:5" ht="34.5" customHeight="1">
      <c r="A59" s="20" t="s">
        <v>175</v>
      </c>
      <c r="B59" s="25" t="s">
        <v>247</v>
      </c>
      <c r="C59" s="20">
        <v>451.3</v>
      </c>
      <c r="D59" s="20"/>
      <c r="E59" s="26">
        <f t="shared" si="1"/>
        <v>0</v>
      </c>
    </row>
    <row r="60" spans="1:5" ht="38.25" customHeight="1">
      <c r="A60" s="20" t="s">
        <v>58</v>
      </c>
      <c r="B60" s="25" t="s">
        <v>116</v>
      </c>
      <c r="C60" s="20">
        <v>114</v>
      </c>
      <c r="D60" s="20">
        <v>114</v>
      </c>
      <c r="E60" s="26">
        <f t="shared" si="1"/>
        <v>100</v>
      </c>
    </row>
    <row r="61" spans="1:5" ht="36" customHeight="1">
      <c r="A61" s="21" t="s">
        <v>23</v>
      </c>
      <c r="B61" s="24" t="s">
        <v>24</v>
      </c>
      <c r="C61" s="21">
        <f>SUM(C62:C63)</f>
        <v>505</v>
      </c>
      <c r="D61" s="21">
        <f>SUM(D62:D63)</f>
        <v>76.6</v>
      </c>
      <c r="E61" s="23">
        <f t="shared" si="1"/>
        <v>15.168316831683168</v>
      </c>
    </row>
    <row r="62" spans="1:5" ht="21" customHeight="1">
      <c r="A62" s="20" t="s">
        <v>25</v>
      </c>
      <c r="B62" s="25" t="s">
        <v>36</v>
      </c>
      <c r="C62" s="88">
        <v>70</v>
      </c>
      <c r="D62" s="88">
        <v>2</v>
      </c>
      <c r="E62" s="26">
        <f t="shared" si="1"/>
        <v>2.857142857142857</v>
      </c>
    </row>
    <row r="63" spans="1:5" ht="22.5" customHeight="1">
      <c r="A63" s="20" t="s">
        <v>44</v>
      </c>
      <c r="B63" s="25" t="s">
        <v>34</v>
      </c>
      <c r="C63" s="20">
        <v>435</v>
      </c>
      <c r="D63" s="20">
        <v>74.6</v>
      </c>
      <c r="E63" s="26">
        <f t="shared" si="1"/>
        <v>17.14942528735632</v>
      </c>
    </row>
    <row r="64" spans="1:5" ht="23.25" customHeight="1">
      <c r="A64" s="21" t="s">
        <v>26</v>
      </c>
      <c r="B64" s="24" t="s">
        <v>27</v>
      </c>
      <c r="C64" s="21">
        <f>C65</f>
        <v>20</v>
      </c>
      <c r="D64" s="21">
        <f>D65</f>
        <v>3</v>
      </c>
      <c r="E64" s="23">
        <f t="shared" si="1"/>
        <v>15</v>
      </c>
    </row>
    <row r="65" spans="1:5" ht="35.25" customHeight="1">
      <c r="A65" s="20" t="s">
        <v>32</v>
      </c>
      <c r="B65" s="25" t="s">
        <v>45</v>
      </c>
      <c r="C65" s="20">
        <v>20</v>
      </c>
      <c r="D65" s="20">
        <v>3</v>
      </c>
      <c r="E65" s="26">
        <f t="shared" si="1"/>
        <v>15</v>
      </c>
    </row>
    <row r="66" spans="1:5" ht="24" customHeight="1">
      <c r="A66" s="21" t="s">
        <v>28</v>
      </c>
      <c r="B66" s="24" t="s">
        <v>203</v>
      </c>
      <c r="C66" s="21">
        <f>C67</f>
        <v>1662.7</v>
      </c>
      <c r="D66" s="21">
        <f>D67</f>
        <v>892</v>
      </c>
      <c r="E66" s="23">
        <f t="shared" si="1"/>
        <v>53.64768148192699</v>
      </c>
    </row>
    <row r="67" spans="1:5" ht="21.75" customHeight="1">
      <c r="A67" s="20" t="s">
        <v>29</v>
      </c>
      <c r="B67" s="25" t="s">
        <v>30</v>
      </c>
      <c r="C67" s="20">
        <v>1662.7</v>
      </c>
      <c r="D67" s="20">
        <v>892</v>
      </c>
      <c r="E67" s="26">
        <f t="shared" si="1"/>
        <v>53.64768148192699</v>
      </c>
    </row>
    <row r="68" spans="1:5" ht="21.75" customHeight="1">
      <c r="A68" s="21">
        <v>1000</v>
      </c>
      <c r="B68" s="24" t="s">
        <v>46</v>
      </c>
      <c r="C68" s="21">
        <f>C69</f>
        <v>24</v>
      </c>
      <c r="D68" s="21">
        <f>D69</f>
        <v>16</v>
      </c>
      <c r="E68" s="23">
        <f t="shared" si="1"/>
        <v>66.66666666666666</v>
      </c>
    </row>
    <row r="69" spans="1:5" ht="21" customHeight="1">
      <c r="A69" s="20">
        <v>1001</v>
      </c>
      <c r="B69" s="25" t="s">
        <v>138</v>
      </c>
      <c r="C69" s="88">
        <v>24</v>
      </c>
      <c r="D69" s="88">
        <v>16</v>
      </c>
      <c r="E69" s="26">
        <f t="shared" si="1"/>
        <v>66.66666666666666</v>
      </c>
    </row>
    <row r="70" spans="1:5" ht="25.5" customHeight="1">
      <c r="A70" s="21">
        <v>1100</v>
      </c>
      <c r="B70" s="24" t="s">
        <v>60</v>
      </c>
      <c r="C70" s="21">
        <f>C71</f>
        <v>20</v>
      </c>
      <c r="D70" s="21">
        <f>D71</f>
        <v>10</v>
      </c>
      <c r="E70" s="23">
        <f t="shared" si="1"/>
        <v>50</v>
      </c>
    </row>
    <row r="71" spans="1:5" ht="23.25" customHeight="1">
      <c r="A71" s="20">
        <v>1101</v>
      </c>
      <c r="B71" s="25" t="s">
        <v>161</v>
      </c>
      <c r="C71" s="20">
        <v>20</v>
      </c>
      <c r="D71" s="20">
        <v>10</v>
      </c>
      <c r="E71" s="26">
        <f t="shared" si="1"/>
        <v>50</v>
      </c>
    </row>
    <row r="72" spans="1:5" ht="24.75" customHeight="1">
      <c r="A72" s="21">
        <v>1200</v>
      </c>
      <c r="B72" s="24" t="s">
        <v>162</v>
      </c>
      <c r="C72" s="21">
        <f>C73</f>
        <v>15</v>
      </c>
      <c r="D72" s="21">
        <f>D73</f>
        <v>2.1</v>
      </c>
      <c r="E72" s="23">
        <f t="shared" si="1"/>
        <v>14.000000000000002</v>
      </c>
    </row>
    <row r="73" spans="1:5" ht="32.25" customHeight="1">
      <c r="A73" s="20">
        <v>1202</v>
      </c>
      <c r="B73" s="25" t="s">
        <v>163</v>
      </c>
      <c r="C73" s="20">
        <v>15</v>
      </c>
      <c r="D73" s="20">
        <v>2.1</v>
      </c>
      <c r="E73" s="26">
        <f t="shared" si="1"/>
        <v>14.000000000000002</v>
      </c>
    </row>
    <row r="74" spans="1:5" ht="18.75" customHeight="1">
      <c r="A74" s="20"/>
      <c r="B74" s="21" t="s">
        <v>31</v>
      </c>
      <c r="C74" s="21">
        <f>C72+C70+C66+C64+C61+C58+C55+C53+C47+C68</f>
        <v>5109</v>
      </c>
      <c r="D74" s="21">
        <f>D72+D70+D66+D64+D61+D58+D55+D53+D47+D68</f>
        <v>2555.6</v>
      </c>
      <c r="E74" s="23">
        <f t="shared" si="1"/>
        <v>50.02153063221765</v>
      </c>
    </row>
    <row r="75" spans="1:5" ht="47.25">
      <c r="A75" s="21" t="s">
        <v>98</v>
      </c>
      <c r="B75" s="31" t="s">
        <v>100</v>
      </c>
      <c r="C75" s="32">
        <f>C45-C74</f>
        <v>0</v>
      </c>
      <c r="D75" s="32">
        <f>D45-D74</f>
        <v>1205.6000000000004</v>
      </c>
      <c r="E75" s="33"/>
    </row>
    <row r="76" spans="1:5" ht="31.5">
      <c r="A76" s="21" t="s">
        <v>99</v>
      </c>
      <c r="B76" s="31" t="s">
        <v>101</v>
      </c>
      <c r="C76" s="32">
        <f>-C75</f>
        <v>0</v>
      </c>
      <c r="D76" s="32">
        <f>-D75</f>
        <v>-1205.6000000000004</v>
      </c>
      <c r="E76" s="33"/>
    </row>
    <row r="77" spans="1:5" ht="17.25" customHeight="1">
      <c r="A77" s="34"/>
      <c r="B77" s="31" t="s">
        <v>102</v>
      </c>
      <c r="C77" s="32">
        <v>0</v>
      </c>
      <c r="D77" s="32">
        <v>-1205.6</v>
      </c>
      <c r="E77" s="33"/>
    </row>
  </sheetData>
  <sheetProtection/>
  <mergeCells count="5">
    <mergeCell ref="C1:E1"/>
    <mergeCell ref="A6:E6"/>
    <mergeCell ref="A7:E7"/>
    <mergeCell ref="A46:E46"/>
    <mergeCell ref="C3:E3"/>
  </mergeCells>
  <printOptions/>
  <pageMargins left="0.57" right="0.19" top="0.32" bottom="0.26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6"/>
  <sheetViews>
    <sheetView zoomScalePageLayoutView="0" workbookViewId="0" topLeftCell="A66">
      <selection activeCell="E74" sqref="E74"/>
    </sheetView>
  </sheetViews>
  <sheetFormatPr defaultColWidth="9.00390625" defaultRowHeight="12.75"/>
  <cols>
    <col min="1" max="1" width="28.875" style="0" customWidth="1"/>
    <col min="2" max="2" width="35.375" style="0" customWidth="1"/>
    <col min="3" max="4" width="10.875" style="0" customWidth="1"/>
    <col min="5" max="5" width="10.625" style="0" customWidth="1"/>
  </cols>
  <sheetData>
    <row r="1" spans="1:5" ht="15.75">
      <c r="A1" s="19"/>
      <c r="B1" s="19"/>
      <c r="C1" s="102" t="s">
        <v>97</v>
      </c>
      <c r="D1" s="102"/>
      <c r="E1" s="102"/>
    </row>
    <row r="2" spans="1:5" ht="15">
      <c r="A2" s="19"/>
      <c r="B2" s="19"/>
      <c r="C2" s="19"/>
      <c r="D2" s="19"/>
      <c r="E2" s="19"/>
    </row>
    <row r="3" spans="1:5" ht="15">
      <c r="A3" s="19"/>
      <c r="B3" s="19"/>
      <c r="C3" s="104" t="s">
        <v>96</v>
      </c>
      <c r="D3" s="104"/>
      <c r="E3" s="104"/>
    </row>
    <row r="4" spans="1:5" ht="15">
      <c r="A4" s="19"/>
      <c r="B4" s="19"/>
      <c r="C4" s="19"/>
      <c r="D4" s="19"/>
      <c r="E4" s="19"/>
    </row>
    <row r="5" spans="1:5" ht="15">
      <c r="A5" s="19"/>
      <c r="B5" s="19"/>
      <c r="C5" s="19"/>
      <c r="D5" s="19"/>
      <c r="E5" s="19"/>
    </row>
    <row r="6" spans="1:5" ht="15.75">
      <c r="A6" s="103" t="s">
        <v>127</v>
      </c>
      <c r="B6" s="103"/>
      <c r="C6" s="103"/>
      <c r="D6" s="103"/>
      <c r="E6" s="103"/>
    </row>
    <row r="7" spans="1:5" ht="15.75">
      <c r="A7" s="94" t="s">
        <v>253</v>
      </c>
      <c r="B7" s="94"/>
      <c r="C7" s="94"/>
      <c r="D7" s="94"/>
      <c r="E7" s="94"/>
    </row>
    <row r="8" spans="1:5" ht="15.75">
      <c r="A8" s="19"/>
      <c r="B8" s="19"/>
      <c r="C8" s="19"/>
      <c r="D8" s="19"/>
      <c r="E8" s="35" t="s">
        <v>114</v>
      </c>
    </row>
    <row r="9" spans="1:5" ht="51" customHeight="1">
      <c r="A9" s="72" t="s">
        <v>33</v>
      </c>
      <c r="B9" s="72" t="s">
        <v>120</v>
      </c>
      <c r="C9" s="72" t="s">
        <v>225</v>
      </c>
      <c r="D9" s="72" t="s">
        <v>254</v>
      </c>
      <c r="E9" s="72" t="s">
        <v>88</v>
      </c>
    </row>
    <row r="10" spans="1:5" ht="33" customHeight="1">
      <c r="A10" s="21" t="s">
        <v>39</v>
      </c>
      <c r="B10" s="38" t="s">
        <v>143</v>
      </c>
      <c r="C10" s="23">
        <f>C32</f>
        <v>1516.7</v>
      </c>
      <c r="D10" s="23">
        <f>D32</f>
        <v>1082.3000000000002</v>
      </c>
      <c r="E10" s="23">
        <f aca="true" t="shared" si="0" ref="E10:E19">D10/C10*100</f>
        <v>71.35887123359927</v>
      </c>
    </row>
    <row r="11" spans="1:5" ht="22.5" customHeight="1">
      <c r="A11" s="21" t="s">
        <v>0</v>
      </c>
      <c r="B11" s="24" t="s">
        <v>121</v>
      </c>
      <c r="C11" s="23">
        <f>C12</f>
        <v>275</v>
      </c>
      <c r="D11" s="23">
        <f>D12</f>
        <v>185.4</v>
      </c>
      <c r="E11" s="23">
        <f t="shared" si="0"/>
        <v>67.41818181818182</v>
      </c>
    </row>
    <row r="12" spans="1:5" ht="25.5" customHeight="1">
      <c r="A12" s="28" t="s">
        <v>1</v>
      </c>
      <c r="B12" s="25" t="s">
        <v>2</v>
      </c>
      <c r="C12" s="26">
        <v>275</v>
      </c>
      <c r="D12" s="26">
        <v>185.4</v>
      </c>
      <c r="E12" s="26">
        <f t="shared" si="0"/>
        <v>67.41818181818182</v>
      </c>
    </row>
    <row r="13" spans="1:5" ht="48" customHeight="1">
      <c r="A13" s="21" t="s">
        <v>231</v>
      </c>
      <c r="B13" s="24" t="s">
        <v>232</v>
      </c>
      <c r="C13" s="23">
        <f>C14+C15+C16+C17</f>
        <v>566.7</v>
      </c>
      <c r="D13" s="23">
        <f>D14+D15+D16+D17</f>
        <v>393.1</v>
      </c>
      <c r="E13" s="33">
        <f t="shared" si="0"/>
        <v>69.36650785247926</v>
      </c>
    </row>
    <row r="14" spans="1:5" ht="135.75" customHeight="1">
      <c r="A14" s="34" t="s">
        <v>233</v>
      </c>
      <c r="B14" s="81" t="s">
        <v>237</v>
      </c>
      <c r="C14" s="64">
        <v>207.4</v>
      </c>
      <c r="D14" s="64">
        <v>149.3</v>
      </c>
      <c r="E14" s="46">
        <f t="shared" si="0"/>
        <v>71.98649951783993</v>
      </c>
    </row>
    <row r="15" spans="1:5" ht="181.5" customHeight="1">
      <c r="A15" s="34" t="s">
        <v>234</v>
      </c>
      <c r="B15" s="82" t="s">
        <v>238</v>
      </c>
      <c r="C15" s="64">
        <v>4.3</v>
      </c>
      <c r="D15" s="64">
        <v>3.1</v>
      </c>
      <c r="E15" s="46">
        <f t="shared" si="0"/>
        <v>72.09302325581396</v>
      </c>
    </row>
    <row r="16" spans="1:5" ht="147" customHeight="1">
      <c r="A16" s="34" t="s">
        <v>235</v>
      </c>
      <c r="B16" s="50" t="s">
        <v>239</v>
      </c>
      <c r="C16" s="64">
        <v>335.8</v>
      </c>
      <c r="D16" s="64">
        <v>245.1</v>
      </c>
      <c r="E16" s="46">
        <f t="shared" si="0"/>
        <v>72.98987492555092</v>
      </c>
    </row>
    <row r="17" spans="1:5" ht="132.75" customHeight="1">
      <c r="A17" s="34" t="s">
        <v>236</v>
      </c>
      <c r="B17" s="50" t="s">
        <v>240</v>
      </c>
      <c r="C17" s="64">
        <v>19.2</v>
      </c>
      <c r="D17" s="64">
        <v>-4.4</v>
      </c>
      <c r="E17" s="46">
        <f t="shared" si="0"/>
        <v>-22.916666666666668</v>
      </c>
    </row>
    <row r="18" spans="1:5" ht="23.25" customHeight="1">
      <c r="A18" s="91" t="s">
        <v>3</v>
      </c>
      <c r="B18" s="24" t="s">
        <v>63</v>
      </c>
      <c r="C18" s="53">
        <f>C19</f>
        <v>50</v>
      </c>
      <c r="D18" s="21">
        <f>D19</f>
        <v>0</v>
      </c>
      <c r="E18" s="23">
        <f t="shared" si="0"/>
        <v>0</v>
      </c>
    </row>
    <row r="19" spans="1:5" ht="33.75" customHeight="1">
      <c r="A19" s="78" t="s">
        <v>216</v>
      </c>
      <c r="B19" s="78" t="s">
        <v>6</v>
      </c>
      <c r="C19" s="20">
        <v>50</v>
      </c>
      <c r="D19" s="26"/>
      <c r="E19" s="26">
        <f t="shared" si="0"/>
        <v>0</v>
      </c>
    </row>
    <row r="20" spans="1:5" ht="26.25" customHeight="1">
      <c r="A20" s="68" t="s">
        <v>7</v>
      </c>
      <c r="B20" s="79" t="s">
        <v>122</v>
      </c>
      <c r="C20" s="71">
        <f>C21+C22</f>
        <v>592</v>
      </c>
      <c r="D20" s="71">
        <f>D21+D22</f>
        <v>415.40000000000003</v>
      </c>
      <c r="E20" s="71">
        <f aca="true" t="shared" si="1" ref="E20:E44">D20/C20*100</f>
        <v>70.16891891891892</v>
      </c>
    </row>
    <row r="21" spans="1:5" ht="34.5" customHeight="1">
      <c r="A21" s="28" t="s">
        <v>9</v>
      </c>
      <c r="B21" s="25" t="s">
        <v>10</v>
      </c>
      <c r="C21" s="26">
        <v>17</v>
      </c>
      <c r="D21" s="26">
        <v>9.6</v>
      </c>
      <c r="E21" s="26">
        <f t="shared" si="1"/>
        <v>56.470588235294116</v>
      </c>
    </row>
    <row r="22" spans="1:5" ht="20.25" customHeight="1">
      <c r="A22" s="28" t="s">
        <v>11</v>
      </c>
      <c r="B22" s="25" t="s">
        <v>12</v>
      </c>
      <c r="C22" s="26">
        <v>575</v>
      </c>
      <c r="D22" s="26">
        <v>405.8</v>
      </c>
      <c r="E22" s="26">
        <f t="shared" si="1"/>
        <v>70.57391304347827</v>
      </c>
    </row>
    <row r="23" spans="1:5" ht="72.75" customHeight="1">
      <c r="A23" s="21" t="s">
        <v>13</v>
      </c>
      <c r="B23" s="24" t="s">
        <v>124</v>
      </c>
      <c r="C23" s="23">
        <f>C24+C25</f>
        <v>30</v>
      </c>
      <c r="D23" s="23">
        <f>D24+D25</f>
        <v>74.4</v>
      </c>
      <c r="E23" s="23">
        <f t="shared" si="1"/>
        <v>248</v>
      </c>
    </row>
    <row r="24" spans="1:5" ht="164.25" customHeight="1">
      <c r="A24" s="28" t="s">
        <v>179</v>
      </c>
      <c r="B24" s="25" t="s">
        <v>73</v>
      </c>
      <c r="C24" s="26">
        <v>30</v>
      </c>
      <c r="D24" s="26">
        <v>74.4</v>
      </c>
      <c r="E24" s="26">
        <f t="shared" si="1"/>
        <v>248</v>
      </c>
    </row>
    <row r="25" spans="1:5" ht="129" customHeight="1">
      <c r="A25" s="20" t="s">
        <v>74</v>
      </c>
      <c r="B25" s="25" t="s">
        <v>75</v>
      </c>
      <c r="C25" s="26"/>
      <c r="D25" s="26"/>
      <c r="E25" s="26"/>
    </row>
    <row r="26" spans="1:5" ht="119.25" customHeight="1">
      <c r="A26" s="38" t="s">
        <v>182</v>
      </c>
      <c r="B26" s="24" t="s">
        <v>183</v>
      </c>
      <c r="C26" s="23">
        <f>C27</f>
        <v>3</v>
      </c>
      <c r="D26" s="23">
        <f>D27</f>
        <v>12</v>
      </c>
      <c r="E26" s="23">
        <f t="shared" si="1"/>
        <v>400</v>
      </c>
    </row>
    <row r="27" spans="1:5" ht="93.75" customHeight="1">
      <c r="A27" s="56" t="s">
        <v>180</v>
      </c>
      <c r="B27" s="50" t="s">
        <v>78</v>
      </c>
      <c r="C27" s="26">
        <v>3</v>
      </c>
      <c r="D27" s="26">
        <v>12</v>
      </c>
      <c r="E27" s="26">
        <f t="shared" si="1"/>
        <v>400</v>
      </c>
    </row>
    <row r="28" spans="1:5" ht="45.75" customHeight="1">
      <c r="A28" s="38" t="s">
        <v>76</v>
      </c>
      <c r="B28" s="24" t="s">
        <v>218</v>
      </c>
      <c r="C28" s="23">
        <f>C29</f>
        <v>0</v>
      </c>
      <c r="D28" s="23">
        <f>D29</f>
        <v>0</v>
      </c>
      <c r="E28" s="23"/>
    </row>
    <row r="29" spans="1:5" ht="142.5" customHeight="1">
      <c r="A29" s="56" t="s">
        <v>219</v>
      </c>
      <c r="B29" s="50" t="s">
        <v>220</v>
      </c>
      <c r="C29" s="26"/>
      <c r="D29" s="26"/>
      <c r="E29" s="26"/>
    </row>
    <row r="30" spans="1:5" ht="36.75" customHeight="1">
      <c r="A30" s="21" t="s">
        <v>206</v>
      </c>
      <c r="B30" s="24" t="s">
        <v>200</v>
      </c>
      <c r="C30" s="23">
        <f>C31</f>
        <v>0</v>
      </c>
      <c r="D30" s="23">
        <f>D31</f>
        <v>2</v>
      </c>
      <c r="E30" s="23"/>
    </row>
    <row r="31" spans="1:5" ht="95.25" customHeight="1">
      <c r="A31" s="20" t="s">
        <v>207</v>
      </c>
      <c r="B31" s="25" t="s">
        <v>208</v>
      </c>
      <c r="C31" s="26"/>
      <c r="D31" s="26">
        <v>2</v>
      </c>
      <c r="E31" s="26"/>
    </row>
    <row r="32" spans="1:5" ht="23.25" customHeight="1">
      <c r="A32" s="38"/>
      <c r="B32" s="24" t="s">
        <v>49</v>
      </c>
      <c r="C32" s="23">
        <f>C11+C20+C23+C26+C18+C28+C30+C13</f>
        <v>1516.7</v>
      </c>
      <c r="D32" s="23">
        <f>D11+D20+D23+D26+D18+D28+D30+D13</f>
        <v>1082.3000000000002</v>
      </c>
      <c r="E32" s="23">
        <f t="shared" si="1"/>
        <v>71.35887123359927</v>
      </c>
    </row>
    <row r="33" spans="1:5" ht="21.75" customHeight="1">
      <c r="A33" s="38" t="s">
        <v>80</v>
      </c>
      <c r="B33" s="24" t="s">
        <v>81</v>
      </c>
      <c r="C33" s="23">
        <f>C34+C37+C41</f>
        <v>4272.8</v>
      </c>
      <c r="D33" s="23">
        <f>D34+D37+D41</f>
        <v>3235.1</v>
      </c>
      <c r="E33" s="23">
        <f t="shared" si="1"/>
        <v>75.71381763714659</v>
      </c>
    </row>
    <row r="34" spans="1:5" ht="52.5" customHeight="1">
      <c r="A34" s="43" t="s">
        <v>35</v>
      </c>
      <c r="B34" s="49" t="s">
        <v>250</v>
      </c>
      <c r="C34" s="23">
        <f>C35+C36</f>
        <v>1581</v>
      </c>
      <c r="D34" s="23">
        <f>D35+D36</f>
        <v>1185.8</v>
      </c>
      <c r="E34" s="23">
        <f t="shared" si="1"/>
        <v>75.00316255534472</v>
      </c>
    </row>
    <row r="35" spans="1:5" ht="56.25" customHeight="1">
      <c r="A35" s="28" t="s">
        <v>14</v>
      </c>
      <c r="B35" s="25" t="s">
        <v>125</v>
      </c>
      <c r="C35" s="26">
        <v>1581</v>
      </c>
      <c r="D35" s="26">
        <v>1185.8</v>
      </c>
      <c r="E35" s="26">
        <f t="shared" si="1"/>
        <v>75.00316255534472</v>
      </c>
    </row>
    <row r="36" spans="1:5" ht="56.25" customHeight="1">
      <c r="A36" s="34" t="s">
        <v>209</v>
      </c>
      <c r="B36" s="50" t="s">
        <v>210</v>
      </c>
      <c r="C36" s="26"/>
      <c r="D36" s="26"/>
      <c r="E36" s="26"/>
    </row>
    <row r="37" spans="1:5" ht="56.25" customHeight="1">
      <c r="A37" s="38" t="s">
        <v>176</v>
      </c>
      <c r="B37" s="49" t="s">
        <v>251</v>
      </c>
      <c r="C37" s="23">
        <f>C38+C39+C40</f>
        <v>2637</v>
      </c>
      <c r="D37" s="23">
        <f>D38+D39+D40</f>
        <v>1995.2</v>
      </c>
      <c r="E37" s="23">
        <f t="shared" si="1"/>
        <v>75.66173682214638</v>
      </c>
    </row>
    <row r="38" spans="1:5" ht="39" customHeight="1">
      <c r="A38" s="28" t="s">
        <v>84</v>
      </c>
      <c r="B38" s="25" t="s">
        <v>213</v>
      </c>
      <c r="C38" s="26">
        <v>2567</v>
      </c>
      <c r="D38" s="26">
        <v>1925.2</v>
      </c>
      <c r="E38" s="26">
        <f t="shared" si="1"/>
        <v>74.99805220101285</v>
      </c>
    </row>
    <row r="39" spans="1:5" ht="65.25" customHeight="1">
      <c r="A39" s="28" t="s">
        <v>84</v>
      </c>
      <c r="B39" s="78" t="s">
        <v>211</v>
      </c>
      <c r="C39" s="60">
        <v>70</v>
      </c>
      <c r="D39" s="26">
        <v>70</v>
      </c>
      <c r="E39" s="26">
        <f t="shared" si="1"/>
        <v>100</v>
      </c>
    </row>
    <row r="40" spans="1:5" ht="39" customHeight="1">
      <c r="A40" s="28" t="s">
        <v>84</v>
      </c>
      <c r="B40" s="78" t="s">
        <v>217</v>
      </c>
      <c r="C40" s="60"/>
      <c r="D40" s="26"/>
      <c r="E40" s="26"/>
    </row>
    <row r="41" spans="1:5" ht="62.25" customHeight="1">
      <c r="A41" s="38" t="s">
        <v>50</v>
      </c>
      <c r="B41" s="79" t="s">
        <v>86</v>
      </c>
      <c r="C41" s="23">
        <f>C42+C43</f>
        <v>54.8</v>
      </c>
      <c r="D41" s="23">
        <f>D42+D43</f>
        <v>54.1</v>
      </c>
      <c r="E41" s="23">
        <f t="shared" si="1"/>
        <v>98.72262773722629</v>
      </c>
    </row>
    <row r="42" spans="1:5" ht="83.25" customHeight="1">
      <c r="A42" s="28" t="s">
        <v>54</v>
      </c>
      <c r="B42" s="25" t="s">
        <v>87</v>
      </c>
      <c r="C42" s="26">
        <v>52</v>
      </c>
      <c r="D42" s="26">
        <v>52</v>
      </c>
      <c r="E42" s="26">
        <f t="shared" si="1"/>
        <v>100</v>
      </c>
    </row>
    <row r="43" spans="1:5" ht="61.5" customHeight="1">
      <c r="A43" s="28" t="s">
        <v>89</v>
      </c>
      <c r="B43" s="25" t="s">
        <v>118</v>
      </c>
      <c r="C43" s="26">
        <v>2.8</v>
      </c>
      <c r="D43" s="26">
        <v>2.1</v>
      </c>
      <c r="E43" s="26">
        <f t="shared" si="1"/>
        <v>75.00000000000001</v>
      </c>
    </row>
    <row r="44" spans="1:5" ht="18.75" customHeight="1">
      <c r="A44" s="24"/>
      <c r="B44" s="24" t="s">
        <v>126</v>
      </c>
      <c r="C44" s="23">
        <f>C32+C33</f>
        <v>5789.5</v>
      </c>
      <c r="D44" s="23">
        <f>D32+D33</f>
        <v>4317.4</v>
      </c>
      <c r="E44" s="23">
        <f t="shared" si="1"/>
        <v>74.572933759392</v>
      </c>
    </row>
    <row r="45" spans="1:5" ht="16.5" customHeight="1">
      <c r="A45" s="96" t="s">
        <v>95</v>
      </c>
      <c r="B45" s="97"/>
      <c r="C45" s="97"/>
      <c r="D45" s="97"/>
      <c r="E45" s="97"/>
    </row>
    <row r="46" spans="1:5" ht="18" customHeight="1">
      <c r="A46" s="21" t="s">
        <v>15</v>
      </c>
      <c r="B46" s="24" t="s">
        <v>16</v>
      </c>
      <c r="C46" s="21">
        <f>SUM(C47:C51)</f>
        <v>2237.5</v>
      </c>
      <c r="D46" s="21">
        <f>SUM(D47:D51)</f>
        <v>1669</v>
      </c>
      <c r="E46" s="23">
        <f aca="true" t="shared" si="2" ref="E46:E73">D46/C46*100</f>
        <v>74.59217877094973</v>
      </c>
    </row>
    <row r="47" spans="1:5" ht="69" customHeight="1">
      <c r="A47" s="20" t="s">
        <v>17</v>
      </c>
      <c r="B47" s="25" t="s">
        <v>56</v>
      </c>
      <c r="C47" s="20">
        <v>651.3</v>
      </c>
      <c r="D47" s="20">
        <v>518.5</v>
      </c>
      <c r="E47" s="26">
        <f t="shared" si="2"/>
        <v>79.6100107477353</v>
      </c>
    </row>
    <row r="48" spans="1:5" ht="96" customHeight="1">
      <c r="A48" s="20" t="s">
        <v>18</v>
      </c>
      <c r="B48" s="25" t="s">
        <v>164</v>
      </c>
      <c r="C48" s="20">
        <v>1432.5</v>
      </c>
      <c r="D48" s="20">
        <v>977.6</v>
      </c>
      <c r="E48" s="26">
        <f t="shared" si="2"/>
        <v>68.24432809773124</v>
      </c>
    </row>
    <row r="49" spans="1:5" ht="33" customHeight="1">
      <c r="A49" s="20" t="s">
        <v>245</v>
      </c>
      <c r="B49" s="84" t="s">
        <v>246</v>
      </c>
      <c r="C49" s="20">
        <v>39.7</v>
      </c>
      <c r="D49" s="20">
        <v>39.7</v>
      </c>
      <c r="E49" s="26">
        <f t="shared" si="2"/>
        <v>100</v>
      </c>
    </row>
    <row r="50" spans="1:5" ht="21" customHeight="1">
      <c r="A50" s="20" t="s">
        <v>158</v>
      </c>
      <c r="B50" s="25" t="s">
        <v>139</v>
      </c>
      <c r="C50" s="20">
        <v>3</v>
      </c>
      <c r="D50" s="20"/>
      <c r="E50" s="26">
        <f t="shared" si="2"/>
        <v>0</v>
      </c>
    </row>
    <row r="51" spans="1:5" ht="38.25" customHeight="1">
      <c r="A51" s="20" t="s">
        <v>159</v>
      </c>
      <c r="B51" s="25" t="s">
        <v>140</v>
      </c>
      <c r="C51" s="20">
        <v>111</v>
      </c>
      <c r="D51" s="20">
        <v>133.2</v>
      </c>
      <c r="E51" s="26">
        <f t="shared" si="2"/>
        <v>120</v>
      </c>
    </row>
    <row r="52" spans="1:5" ht="21.75" customHeight="1">
      <c r="A52" s="21" t="s">
        <v>19</v>
      </c>
      <c r="B52" s="24" t="s">
        <v>20</v>
      </c>
      <c r="C52" s="21">
        <f>C53</f>
        <v>52</v>
      </c>
      <c r="D52" s="21">
        <f>D53</f>
        <v>39.6</v>
      </c>
      <c r="E52" s="23">
        <f t="shared" si="2"/>
        <v>76.15384615384616</v>
      </c>
    </row>
    <row r="53" spans="1:5" ht="35.25" customHeight="1">
      <c r="A53" s="20" t="s">
        <v>42</v>
      </c>
      <c r="B53" s="25" t="s">
        <v>43</v>
      </c>
      <c r="C53" s="20">
        <v>52</v>
      </c>
      <c r="D53" s="20">
        <v>39.6</v>
      </c>
      <c r="E53" s="26">
        <f t="shared" si="2"/>
        <v>76.15384615384616</v>
      </c>
    </row>
    <row r="54" spans="1:5" ht="50.25" customHeight="1">
      <c r="A54" s="21" t="s">
        <v>21</v>
      </c>
      <c r="B54" s="24" t="s">
        <v>185</v>
      </c>
      <c r="C54" s="21">
        <f>C55+C56</f>
        <v>100</v>
      </c>
      <c r="D54" s="21">
        <f>D55+D56</f>
        <v>13.8</v>
      </c>
      <c r="E54" s="23">
        <f t="shared" si="2"/>
        <v>13.8</v>
      </c>
    </row>
    <row r="55" spans="1:5" ht="69" customHeight="1">
      <c r="A55" s="20" t="s">
        <v>22</v>
      </c>
      <c r="B55" s="87" t="s">
        <v>141</v>
      </c>
      <c r="C55" s="20">
        <v>50</v>
      </c>
      <c r="D55" s="20"/>
      <c r="E55" s="26">
        <f t="shared" si="2"/>
        <v>0</v>
      </c>
    </row>
    <row r="56" spans="1:5" ht="33" customHeight="1">
      <c r="A56" s="20" t="s">
        <v>115</v>
      </c>
      <c r="B56" s="25" t="s">
        <v>186</v>
      </c>
      <c r="C56" s="20">
        <v>50</v>
      </c>
      <c r="D56" s="20">
        <v>13.8</v>
      </c>
      <c r="E56" s="26">
        <f t="shared" si="2"/>
        <v>27.6</v>
      </c>
    </row>
    <row r="57" spans="1:5" ht="21" customHeight="1">
      <c r="A57" s="21" t="s">
        <v>37</v>
      </c>
      <c r="B57" s="24" t="s">
        <v>38</v>
      </c>
      <c r="C57" s="21">
        <f>C58+C59</f>
        <v>636.7</v>
      </c>
      <c r="D57" s="21">
        <f>D58+D59</f>
        <v>309.8</v>
      </c>
      <c r="E57" s="23">
        <f t="shared" si="2"/>
        <v>48.65713836971886</v>
      </c>
    </row>
    <row r="58" spans="1:5" ht="33.75" customHeight="1">
      <c r="A58" s="20" t="s">
        <v>175</v>
      </c>
      <c r="B58" s="25" t="s">
        <v>247</v>
      </c>
      <c r="C58" s="20">
        <v>566.7</v>
      </c>
      <c r="D58" s="20">
        <v>239.8</v>
      </c>
      <c r="E58" s="26">
        <f t="shared" si="2"/>
        <v>42.31515793188636</v>
      </c>
    </row>
    <row r="59" spans="1:5" ht="36.75" customHeight="1">
      <c r="A59" s="20" t="s">
        <v>58</v>
      </c>
      <c r="B59" s="25" t="s">
        <v>116</v>
      </c>
      <c r="C59" s="20">
        <v>70</v>
      </c>
      <c r="D59" s="20">
        <v>70</v>
      </c>
      <c r="E59" s="26">
        <f t="shared" si="2"/>
        <v>100</v>
      </c>
    </row>
    <row r="60" spans="1:5" ht="34.5" customHeight="1">
      <c r="A60" s="21" t="s">
        <v>23</v>
      </c>
      <c r="B60" s="24" t="s">
        <v>24</v>
      </c>
      <c r="C60" s="21">
        <f>SUM(C61:C62)</f>
        <v>673</v>
      </c>
      <c r="D60" s="21">
        <f>SUM(D61:D62)</f>
        <v>243.1</v>
      </c>
      <c r="E60" s="23">
        <f t="shared" si="2"/>
        <v>36.12184249628529</v>
      </c>
    </row>
    <row r="61" spans="1:5" ht="27.75" customHeight="1">
      <c r="A61" s="20" t="s">
        <v>25</v>
      </c>
      <c r="B61" s="25" t="s">
        <v>36</v>
      </c>
      <c r="C61" s="20">
        <v>302</v>
      </c>
      <c r="D61" s="20">
        <v>39</v>
      </c>
      <c r="E61" s="26">
        <f t="shared" si="2"/>
        <v>12.91390728476821</v>
      </c>
    </row>
    <row r="62" spans="1:5" ht="20.25" customHeight="1">
      <c r="A62" s="20" t="s">
        <v>44</v>
      </c>
      <c r="B62" s="25" t="s">
        <v>34</v>
      </c>
      <c r="C62" s="20">
        <v>371</v>
      </c>
      <c r="D62" s="20">
        <v>204.1</v>
      </c>
      <c r="E62" s="26">
        <f t="shared" si="2"/>
        <v>55.01347708894878</v>
      </c>
    </row>
    <row r="63" spans="1:5" ht="21" customHeight="1">
      <c r="A63" s="21" t="s">
        <v>26</v>
      </c>
      <c r="B63" s="24" t="s">
        <v>27</v>
      </c>
      <c r="C63" s="21">
        <f>C64</f>
        <v>16</v>
      </c>
      <c r="D63" s="21">
        <f>D64</f>
        <v>14</v>
      </c>
      <c r="E63" s="23">
        <f t="shared" si="2"/>
        <v>87.5</v>
      </c>
    </row>
    <row r="64" spans="1:5" ht="37.5" customHeight="1">
      <c r="A64" s="20" t="s">
        <v>32</v>
      </c>
      <c r="B64" s="25" t="s">
        <v>45</v>
      </c>
      <c r="C64" s="20">
        <v>16</v>
      </c>
      <c r="D64" s="20">
        <v>14</v>
      </c>
      <c r="E64" s="26">
        <f t="shared" si="2"/>
        <v>87.5</v>
      </c>
    </row>
    <row r="65" spans="1:5" ht="20.25" customHeight="1">
      <c r="A65" s="21" t="s">
        <v>28</v>
      </c>
      <c r="B65" s="24" t="s">
        <v>203</v>
      </c>
      <c r="C65" s="21">
        <f>C66</f>
        <v>2037.3</v>
      </c>
      <c r="D65" s="21">
        <f>D66</f>
        <v>1155</v>
      </c>
      <c r="E65" s="23">
        <f t="shared" si="2"/>
        <v>56.69268149020763</v>
      </c>
    </row>
    <row r="66" spans="1:5" ht="21" customHeight="1">
      <c r="A66" s="20" t="s">
        <v>29</v>
      </c>
      <c r="B66" s="25" t="s">
        <v>30</v>
      </c>
      <c r="C66" s="20">
        <v>2037.3</v>
      </c>
      <c r="D66" s="20">
        <v>1155</v>
      </c>
      <c r="E66" s="26">
        <f t="shared" si="2"/>
        <v>56.69268149020763</v>
      </c>
    </row>
    <row r="67" spans="1:5" ht="21.75" customHeight="1">
      <c r="A67" s="21">
        <v>1000</v>
      </c>
      <c r="B67" s="24" t="s">
        <v>46</v>
      </c>
      <c r="C67" s="21">
        <f>C68</f>
        <v>24</v>
      </c>
      <c r="D67" s="21">
        <f>D68</f>
        <v>18</v>
      </c>
      <c r="E67" s="23">
        <f t="shared" si="2"/>
        <v>75</v>
      </c>
    </row>
    <row r="68" spans="1:5" ht="22.5" customHeight="1">
      <c r="A68" s="20">
        <v>1001</v>
      </c>
      <c r="B68" s="25" t="s">
        <v>138</v>
      </c>
      <c r="C68" s="20">
        <v>24</v>
      </c>
      <c r="D68" s="20">
        <v>18</v>
      </c>
      <c r="E68" s="26">
        <f t="shared" si="2"/>
        <v>75</v>
      </c>
    </row>
    <row r="69" spans="1:5" ht="24" customHeight="1">
      <c r="A69" s="21">
        <v>1100</v>
      </c>
      <c r="B69" s="24" t="s">
        <v>60</v>
      </c>
      <c r="C69" s="21">
        <f>C70</f>
        <v>10</v>
      </c>
      <c r="D69" s="21">
        <f>D70</f>
        <v>3.8</v>
      </c>
      <c r="E69" s="23">
        <f t="shared" si="2"/>
        <v>38</v>
      </c>
    </row>
    <row r="70" spans="1:5" ht="24.75" customHeight="1">
      <c r="A70" s="20">
        <v>1101</v>
      </c>
      <c r="B70" s="25" t="s">
        <v>161</v>
      </c>
      <c r="C70" s="20">
        <v>10</v>
      </c>
      <c r="D70" s="20">
        <v>3.8</v>
      </c>
      <c r="E70" s="26">
        <f t="shared" si="2"/>
        <v>38</v>
      </c>
    </row>
    <row r="71" spans="1:5" ht="21.75" customHeight="1">
      <c r="A71" s="21">
        <v>1200</v>
      </c>
      <c r="B71" s="24" t="s">
        <v>162</v>
      </c>
      <c r="C71" s="21">
        <f>C72</f>
        <v>100</v>
      </c>
      <c r="D71" s="21">
        <f>D72</f>
        <v>29.8</v>
      </c>
      <c r="E71" s="23">
        <f t="shared" si="2"/>
        <v>29.799999999999997</v>
      </c>
    </row>
    <row r="72" spans="1:5" ht="31.5">
      <c r="A72" s="20">
        <v>1202</v>
      </c>
      <c r="B72" s="25" t="s">
        <v>163</v>
      </c>
      <c r="C72" s="20">
        <v>100</v>
      </c>
      <c r="D72" s="20">
        <v>29.8</v>
      </c>
      <c r="E72" s="26">
        <f t="shared" si="2"/>
        <v>29.799999999999997</v>
      </c>
    </row>
    <row r="73" spans="1:5" ht="21.75" customHeight="1">
      <c r="A73" s="20"/>
      <c r="B73" s="21" t="s">
        <v>31</v>
      </c>
      <c r="C73" s="21">
        <f>C71+C69+C65+C63+C60+C57+C54+C52+C46+C67</f>
        <v>5886.5</v>
      </c>
      <c r="D73" s="21">
        <f>D71+D69+D65+D63+D60+D57+D54+D52+D46+D67</f>
        <v>3495.8999999999996</v>
      </c>
      <c r="E73" s="23">
        <f t="shared" si="2"/>
        <v>59.38843115603499</v>
      </c>
    </row>
    <row r="74" spans="1:5" ht="51" customHeight="1">
      <c r="A74" s="21" t="s">
        <v>98</v>
      </c>
      <c r="B74" s="31" t="s">
        <v>100</v>
      </c>
      <c r="C74" s="32">
        <f>C44-C73</f>
        <v>-97</v>
      </c>
      <c r="D74" s="32">
        <f>D44-D73</f>
        <v>821.5</v>
      </c>
      <c r="E74" s="23"/>
    </row>
    <row r="75" spans="1:5" ht="31.5">
      <c r="A75" s="21" t="s">
        <v>99</v>
      </c>
      <c r="B75" s="31" t="s">
        <v>101</v>
      </c>
      <c r="C75" s="32">
        <f>-C74</f>
        <v>97</v>
      </c>
      <c r="D75" s="32">
        <f>-D74</f>
        <v>-821.5</v>
      </c>
      <c r="E75" s="23"/>
    </row>
    <row r="76" spans="1:5" ht="15.75">
      <c r="A76" s="34"/>
      <c r="B76" s="31" t="s">
        <v>102</v>
      </c>
      <c r="C76" s="32">
        <v>97</v>
      </c>
      <c r="D76" s="32">
        <v>-821.5</v>
      </c>
      <c r="E76" s="26"/>
    </row>
  </sheetData>
  <sheetProtection/>
  <mergeCells count="5">
    <mergeCell ref="C1:E1"/>
    <mergeCell ref="A6:E6"/>
    <mergeCell ref="A7:E7"/>
    <mergeCell ref="A45:E45"/>
    <mergeCell ref="C3:E3"/>
  </mergeCells>
  <printOptions/>
  <pageMargins left="0.54" right="0.32" top="0.28" bottom="0.22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65">
      <selection activeCell="D39" sqref="D39"/>
    </sheetView>
  </sheetViews>
  <sheetFormatPr defaultColWidth="9.00390625" defaultRowHeight="12.75"/>
  <cols>
    <col min="1" max="1" width="29.00390625" style="39" customWidth="1"/>
    <col min="2" max="2" width="35.875" style="39" customWidth="1"/>
    <col min="3" max="3" width="10.625" style="39" customWidth="1"/>
    <col min="4" max="4" width="10.75390625" style="39" customWidth="1"/>
    <col min="5" max="5" width="10.625" style="39" customWidth="1"/>
    <col min="6" max="6" width="14.125" style="0" customWidth="1"/>
  </cols>
  <sheetData>
    <row r="1" spans="1:5" ht="15.75">
      <c r="A1" s="36"/>
      <c r="B1" s="36"/>
      <c r="C1" s="93" t="s">
        <v>97</v>
      </c>
      <c r="D1" s="93"/>
      <c r="E1" s="93"/>
    </row>
    <row r="2" spans="1:5" ht="15">
      <c r="A2" s="36"/>
      <c r="B2" s="36"/>
      <c r="C2" s="36"/>
      <c r="D2" s="36"/>
      <c r="E2" s="36"/>
    </row>
    <row r="3" spans="1:5" ht="15">
      <c r="A3" s="36"/>
      <c r="B3" s="36"/>
      <c r="C3" s="95" t="s">
        <v>96</v>
      </c>
      <c r="D3" s="95"/>
      <c r="E3" s="95"/>
    </row>
    <row r="4" spans="1:5" ht="15">
      <c r="A4" s="36"/>
      <c r="B4" s="36"/>
      <c r="C4" s="36"/>
      <c r="D4" s="36"/>
      <c r="E4" s="36"/>
    </row>
    <row r="5" spans="1:5" ht="15">
      <c r="A5" s="36"/>
      <c r="B5" s="36"/>
      <c r="C5" s="36"/>
      <c r="D5" s="36"/>
      <c r="E5" s="36"/>
    </row>
    <row r="6" spans="1:5" ht="15.75">
      <c r="A6" s="94" t="s">
        <v>134</v>
      </c>
      <c r="B6" s="94"/>
      <c r="C6" s="94"/>
      <c r="D6" s="94"/>
      <c r="E6" s="94"/>
    </row>
    <row r="7" spans="1:5" ht="15.75">
      <c r="A7" s="94" t="s">
        <v>253</v>
      </c>
      <c r="B7" s="94"/>
      <c r="C7" s="94"/>
      <c r="D7" s="94"/>
      <c r="E7" s="94"/>
    </row>
    <row r="8" spans="1:5" ht="15.75">
      <c r="A8" s="36"/>
      <c r="B8" s="36"/>
      <c r="C8" s="36"/>
      <c r="D8" s="36"/>
      <c r="E8" s="37" t="s">
        <v>114</v>
      </c>
    </row>
    <row r="9" spans="1:6" ht="62.25" customHeight="1">
      <c r="A9" s="72" t="s">
        <v>33</v>
      </c>
      <c r="B9" s="72" t="s">
        <v>120</v>
      </c>
      <c r="C9" s="72" t="s">
        <v>225</v>
      </c>
      <c r="D9" s="72" t="s">
        <v>254</v>
      </c>
      <c r="E9" s="72" t="s">
        <v>88</v>
      </c>
      <c r="F9" s="10"/>
    </row>
    <row r="10" spans="1:6" ht="23.25" customHeight="1">
      <c r="A10" s="21" t="s">
        <v>39</v>
      </c>
      <c r="B10" s="22" t="s">
        <v>143</v>
      </c>
      <c r="C10" s="23">
        <f>C32</f>
        <v>2505</v>
      </c>
      <c r="D10" s="23">
        <f>D32</f>
        <v>1826.5</v>
      </c>
      <c r="E10" s="23">
        <f>D10/C10*100</f>
        <v>72.91417165668662</v>
      </c>
      <c r="F10" s="11"/>
    </row>
    <row r="11" spans="1:6" ht="21.75" customHeight="1">
      <c r="A11" s="21" t="s">
        <v>0</v>
      </c>
      <c r="B11" s="24" t="s">
        <v>121</v>
      </c>
      <c r="C11" s="23">
        <f>C12</f>
        <v>190</v>
      </c>
      <c r="D11" s="23">
        <f>D12</f>
        <v>144.2</v>
      </c>
      <c r="E11" s="23">
        <f aca="true" t="shared" si="0" ref="E11:E45">D11/C11*100</f>
        <v>75.89473684210526</v>
      </c>
      <c r="F11" s="11"/>
    </row>
    <row r="12" spans="1:6" ht="24" customHeight="1">
      <c r="A12" s="20" t="s">
        <v>128</v>
      </c>
      <c r="B12" s="25" t="s">
        <v>2</v>
      </c>
      <c r="C12" s="26">
        <v>190</v>
      </c>
      <c r="D12" s="26">
        <v>144.2</v>
      </c>
      <c r="E12" s="26">
        <f t="shared" si="0"/>
        <v>75.89473684210526</v>
      </c>
      <c r="F12" s="12"/>
    </row>
    <row r="13" spans="1:6" ht="48.75" customHeight="1">
      <c r="A13" s="21" t="s">
        <v>231</v>
      </c>
      <c r="B13" s="24" t="s">
        <v>232</v>
      </c>
      <c r="C13" s="23">
        <f>C14+C15+C16+C17</f>
        <v>467.00000000000006</v>
      </c>
      <c r="D13" s="23">
        <f>D14+D15+D16+D17</f>
        <v>323.9</v>
      </c>
      <c r="E13" s="33">
        <f t="shared" si="0"/>
        <v>69.3576017130621</v>
      </c>
      <c r="F13" s="12"/>
    </row>
    <row r="14" spans="1:6" ht="134.25" customHeight="1">
      <c r="A14" s="34" t="s">
        <v>233</v>
      </c>
      <c r="B14" s="81" t="s">
        <v>237</v>
      </c>
      <c r="C14" s="64">
        <v>170.9</v>
      </c>
      <c r="D14" s="64">
        <v>123</v>
      </c>
      <c r="E14" s="46">
        <f t="shared" si="0"/>
        <v>71.97191339964891</v>
      </c>
      <c r="F14" s="12"/>
    </row>
    <row r="15" spans="1:6" ht="183.75" customHeight="1">
      <c r="A15" s="34" t="s">
        <v>234</v>
      </c>
      <c r="B15" s="82" t="s">
        <v>238</v>
      </c>
      <c r="C15" s="64">
        <v>3.5</v>
      </c>
      <c r="D15" s="64">
        <v>2.6</v>
      </c>
      <c r="E15" s="46">
        <f t="shared" si="0"/>
        <v>74.28571428571429</v>
      </c>
      <c r="F15" s="12"/>
    </row>
    <row r="16" spans="1:6" ht="150" customHeight="1">
      <c r="A16" s="34" t="s">
        <v>235</v>
      </c>
      <c r="B16" s="50" t="s">
        <v>239</v>
      </c>
      <c r="C16" s="64">
        <v>276.8</v>
      </c>
      <c r="D16" s="64">
        <v>201.9</v>
      </c>
      <c r="E16" s="46">
        <f t="shared" si="0"/>
        <v>72.9407514450867</v>
      </c>
      <c r="F16" s="12"/>
    </row>
    <row r="17" spans="1:6" ht="137.25" customHeight="1">
      <c r="A17" s="34" t="s">
        <v>236</v>
      </c>
      <c r="B17" s="50" t="s">
        <v>240</v>
      </c>
      <c r="C17" s="64">
        <v>15.8</v>
      </c>
      <c r="D17" s="64">
        <v>-3.6</v>
      </c>
      <c r="E17" s="46">
        <f t="shared" si="0"/>
        <v>-22.78481012658228</v>
      </c>
      <c r="F17" s="12"/>
    </row>
    <row r="18" spans="1:6" ht="22.5" customHeight="1">
      <c r="A18" s="55" t="s">
        <v>3</v>
      </c>
      <c r="B18" s="29" t="s">
        <v>63</v>
      </c>
      <c r="C18" s="23">
        <f>C19</f>
        <v>480</v>
      </c>
      <c r="D18" s="23">
        <f>D19</f>
        <v>73.1</v>
      </c>
      <c r="E18" s="23">
        <f t="shared" si="0"/>
        <v>15.229166666666666</v>
      </c>
      <c r="F18" s="11"/>
    </row>
    <row r="19" spans="1:6" ht="30.75" customHeight="1">
      <c r="A19" s="57" t="s">
        <v>5</v>
      </c>
      <c r="B19" s="30" t="s">
        <v>6</v>
      </c>
      <c r="C19" s="26">
        <v>480</v>
      </c>
      <c r="D19" s="26">
        <v>73.1</v>
      </c>
      <c r="E19" s="26">
        <f t="shared" si="0"/>
        <v>15.229166666666666</v>
      </c>
      <c r="F19" s="11"/>
    </row>
    <row r="20" spans="1:6" ht="15.75">
      <c r="A20" s="21" t="s">
        <v>7</v>
      </c>
      <c r="B20" s="24" t="s">
        <v>8</v>
      </c>
      <c r="C20" s="23">
        <f>C21+C22</f>
        <v>520</v>
      </c>
      <c r="D20" s="23">
        <f>D21+D22</f>
        <v>410.5</v>
      </c>
      <c r="E20" s="23">
        <f t="shared" si="0"/>
        <v>78.9423076923077</v>
      </c>
      <c r="F20" s="11"/>
    </row>
    <row r="21" spans="1:6" ht="31.5">
      <c r="A21" s="20" t="s">
        <v>129</v>
      </c>
      <c r="B21" s="25" t="s">
        <v>10</v>
      </c>
      <c r="C21" s="26">
        <v>10</v>
      </c>
      <c r="D21" s="26">
        <v>8.2</v>
      </c>
      <c r="E21" s="26">
        <f t="shared" si="0"/>
        <v>82</v>
      </c>
      <c r="F21" s="12"/>
    </row>
    <row r="22" spans="1:6" ht="15.75">
      <c r="A22" s="20" t="s">
        <v>11</v>
      </c>
      <c r="B22" s="25" t="s">
        <v>12</v>
      </c>
      <c r="C22" s="26">
        <v>510</v>
      </c>
      <c r="D22" s="26">
        <v>402.3</v>
      </c>
      <c r="E22" s="26">
        <f t="shared" si="0"/>
        <v>78.88235294117646</v>
      </c>
      <c r="F22" s="12"/>
    </row>
    <row r="23" spans="1:6" ht="52.5" customHeight="1">
      <c r="A23" s="21" t="s">
        <v>146</v>
      </c>
      <c r="B23" s="24" t="s">
        <v>94</v>
      </c>
      <c r="C23" s="23"/>
      <c r="D23" s="23">
        <v>1.1</v>
      </c>
      <c r="E23" s="26"/>
      <c r="F23" s="12"/>
    </row>
    <row r="24" spans="1:6" ht="69.75" customHeight="1">
      <c r="A24" s="21" t="s">
        <v>13</v>
      </c>
      <c r="B24" s="24" t="s">
        <v>124</v>
      </c>
      <c r="C24" s="23">
        <f>C25</f>
        <v>845.7</v>
      </c>
      <c r="D24" s="23">
        <f>D25</f>
        <v>869</v>
      </c>
      <c r="E24" s="23">
        <f t="shared" si="0"/>
        <v>102.7551141066572</v>
      </c>
      <c r="F24" s="11"/>
    </row>
    <row r="25" spans="1:6" ht="146.25" customHeight="1">
      <c r="A25" s="28" t="s">
        <v>179</v>
      </c>
      <c r="B25" s="25" t="s">
        <v>73</v>
      </c>
      <c r="C25" s="26">
        <v>845.7</v>
      </c>
      <c r="D25" s="26">
        <v>869</v>
      </c>
      <c r="E25" s="26">
        <f t="shared" si="0"/>
        <v>102.7551141066572</v>
      </c>
      <c r="F25" s="12"/>
    </row>
    <row r="26" spans="1:6" ht="51" customHeight="1">
      <c r="A26" s="21" t="s">
        <v>150</v>
      </c>
      <c r="B26" s="24" t="s">
        <v>244</v>
      </c>
      <c r="C26" s="23">
        <f>C27</f>
        <v>0</v>
      </c>
      <c r="D26" s="23">
        <f>D27</f>
        <v>0.6</v>
      </c>
      <c r="E26" s="23"/>
      <c r="F26" s="12"/>
    </row>
    <row r="27" spans="1:6" ht="39.75" customHeight="1">
      <c r="A27" s="20" t="s">
        <v>249</v>
      </c>
      <c r="B27" s="25" t="s">
        <v>243</v>
      </c>
      <c r="C27" s="26"/>
      <c r="D27" s="26">
        <v>0.6</v>
      </c>
      <c r="E27" s="26"/>
      <c r="F27" s="12"/>
    </row>
    <row r="28" spans="1:6" ht="54" customHeight="1">
      <c r="A28" s="21" t="s">
        <v>76</v>
      </c>
      <c r="B28" s="24" t="s">
        <v>77</v>
      </c>
      <c r="C28" s="23">
        <f>C29</f>
        <v>2.3</v>
      </c>
      <c r="D28" s="23">
        <f>D29</f>
        <v>0.6</v>
      </c>
      <c r="E28" s="23">
        <f t="shared" si="0"/>
        <v>26.08695652173913</v>
      </c>
      <c r="F28" s="12"/>
    </row>
    <row r="29" spans="1:6" ht="92.25" customHeight="1">
      <c r="A29" s="20" t="s">
        <v>180</v>
      </c>
      <c r="B29" s="25" t="s">
        <v>78</v>
      </c>
      <c r="C29" s="26">
        <v>2.3</v>
      </c>
      <c r="D29" s="26">
        <v>0.6</v>
      </c>
      <c r="E29" s="26">
        <f t="shared" si="0"/>
        <v>26.08695652173913</v>
      </c>
      <c r="F29" s="12"/>
    </row>
    <row r="30" spans="1:6" ht="38.25" customHeight="1">
      <c r="A30" s="21" t="s">
        <v>206</v>
      </c>
      <c r="B30" s="24" t="s">
        <v>200</v>
      </c>
      <c r="C30" s="23">
        <f>C31</f>
        <v>0</v>
      </c>
      <c r="D30" s="23">
        <f>D31</f>
        <v>3.5</v>
      </c>
      <c r="E30" s="23"/>
      <c r="F30" s="12"/>
    </row>
    <row r="31" spans="1:6" ht="87.75" customHeight="1">
      <c r="A31" s="20" t="s">
        <v>207</v>
      </c>
      <c r="B31" s="25" t="s">
        <v>208</v>
      </c>
      <c r="C31" s="26"/>
      <c r="D31" s="26">
        <v>3.5</v>
      </c>
      <c r="E31" s="26"/>
      <c r="F31" s="12"/>
    </row>
    <row r="32" spans="1:6" ht="23.25" customHeight="1">
      <c r="A32" s="21"/>
      <c r="B32" s="24" t="s">
        <v>49</v>
      </c>
      <c r="C32" s="23">
        <f>C11+C18+C20+C23+C24+C28+C30+C13+C26</f>
        <v>2505</v>
      </c>
      <c r="D32" s="23">
        <f>D11+D18+D20+D23+D24+D28+D30+D13+D26</f>
        <v>1826.5</v>
      </c>
      <c r="E32" s="23">
        <f t="shared" si="0"/>
        <v>72.91417165668662</v>
      </c>
      <c r="F32" s="11"/>
    </row>
    <row r="33" spans="1:6" ht="27.75" customHeight="1">
      <c r="A33" s="21" t="s">
        <v>80</v>
      </c>
      <c r="B33" s="24" t="s">
        <v>81</v>
      </c>
      <c r="C33" s="23">
        <f>C34+C36+C39+C42</f>
        <v>2014.3</v>
      </c>
      <c r="D33" s="23">
        <f>D34+D36+D39+D42</f>
        <v>1547.7</v>
      </c>
      <c r="E33" s="23">
        <f t="shared" si="0"/>
        <v>76.83562527925334</v>
      </c>
      <c r="F33" s="12"/>
    </row>
    <row r="34" spans="1:6" ht="54" customHeight="1">
      <c r="A34" s="21" t="s">
        <v>35</v>
      </c>
      <c r="B34" s="49" t="s">
        <v>250</v>
      </c>
      <c r="C34" s="23">
        <f>C35</f>
        <v>904</v>
      </c>
      <c r="D34" s="23">
        <f>D35</f>
        <v>678</v>
      </c>
      <c r="E34" s="23">
        <f t="shared" si="0"/>
        <v>75</v>
      </c>
      <c r="F34" s="12"/>
    </row>
    <row r="35" spans="1:6" ht="52.5" customHeight="1">
      <c r="A35" s="20" t="s">
        <v>14</v>
      </c>
      <c r="B35" s="25" t="s">
        <v>131</v>
      </c>
      <c r="C35" s="26">
        <v>904</v>
      </c>
      <c r="D35" s="26">
        <v>678</v>
      </c>
      <c r="E35" s="26">
        <f t="shared" si="0"/>
        <v>75</v>
      </c>
      <c r="F35" s="12"/>
    </row>
    <row r="36" spans="1:6" ht="52.5" customHeight="1">
      <c r="A36" s="38" t="s">
        <v>252</v>
      </c>
      <c r="B36" s="49" t="s">
        <v>251</v>
      </c>
      <c r="C36" s="23">
        <f>C37+C38</f>
        <v>1074</v>
      </c>
      <c r="D36" s="23">
        <f>D37+D38</f>
        <v>833.8</v>
      </c>
      <c r="E36" s="23">
        <f t="shared" si="0"/>
        <v>77.63500931098696</v>
      </c>
      <c r="F36" s="12"/>
    </row>
    <row r="37" spans="1:6" ht="41.25" customHeight="1">
      <c r="A37" s="28" t="s">
        <v>84</v>
      </c>
      <c r="B37" s="25" t="s">
        <v>213</v>
      </c>
      <c r="C37" s="26">
        <v>961</v>
      </c>
      <c r="D37" s="26">
        <v>720.8</v>
      </c>
      <c r="E37" s="26">
        <f t="shared" si="0"/>
        <v>75.00520291363163</v>
      </c>
      <c r="F37" s="12"/>
    </row>
    <row r="38" spans="1:6" ht="72.75" customHeight="1">
      <c r="A38" s="28" t="s">
        <v>84</v>
      </c>
      <c r="B38" s="25" t="s">
        <v>211</v>
      </c>
      <c r="C38" s="26">
        <v>113</v>
      </c>
      <c r="D38" s="26">
        <v>113</v>
      </c>
      <c r="E38" s="26">
        <f t="shared" si="0"/>
        <v>100</v>
      </c>
      <c r="F38" s="12"/>
    </row>
    <row r="39" spans="1:6" ht="54" customHeight="1">
      <c r="A39" s="68" t="s">
        <v>50</v>
      </c>
      <c r="B39" s="79" t="s">
        <v>41</v>
      </c>
      <c r="C39" s="71">
        <f>C40+C41</f>
        <v>36.300000000000004</v>
      </c>
      <c r="D39" s="71">
        <f>D40+D41</f>
        <v>35.9</v>
      </c>
      <c r="E39" s="71">
        <f t="shared" si="0"/>
        <v>98.89807162534434</v>
      </c>
      <c r="F39" s="12"/>
    </row>
    <row r="40" spans="1:6" ht="83.25" customHeight="1">
      <c r="A40" s="20" t="s">
        <v>54</v>
      </c>
      <c r="B40" s="25" t="s">
        <v>51</v>
      </c>
      <c r="C40" s="26">
        <v>34.6</v>
      </c>
      <c r="D40" s="26">
        <v>34.6</v>
      </c>
      <c r="E40" s="26">
        <f t="shared" si="0"/>
        <v>100</v>
      </c>
      <c r="F40" s="12"/>
    </row>
    <row r="41" spans="1:6" ht="53.25" customHeight="1">
      <c r="A41" s="20" t="s">
        <v>132</v>
      </c>
      <c r="B41" s="30" t="s">
        <v>118</v>
      </c>
      <c r="C41" s="26">
        <v>1.7</v>
      </c>
      <c r="D41" s="26">
        <v>1.3</v>
      </c>
      <c r="E41" s="26">
        <f t="shared" si="0"/>
        <v>76.47058823529413</v>
      </c>
      <c r="F41" s="12"/>
    </row>
    <row r="42" spans="1:6" ht="31.5" customHeight="1">
      <c r="A42" s="38" t="s">
        <v>156</v>
      </c>
      <c r="B42" s="24" t="s">
        <v>48</v>
      </c>
      <c r="C42" s="23">
        <f>C44+C43</f>
        <v>0</v>
      </c>
      <c r="D42" s="23">
        <f>D44+D43</f>
        <v>0</v>
      </c>
      <c r="E42" s="23"/>
      <c r="F42" s="12"/>
    </row>
    <row r="43" spans="1:6" ht="113.25" customHeight="1">
      <c r="A43" s="20" t="s">
        <v>184</v>
      </c>
      <c r="B43" s="30" t="s">
        <v>178</v>
      </c>
      <c r="C43" s="23"/>
      <c r="D43" s="26"/>
      <c r="E43" s="23"/>
      <c r="F43" s="11"/>
    </row>
    <row r="44" spans="1:6" ht="51" customHeight="1">
      <c r="A44" s="25" t="s">
        <v>157</v>
      </c>
      <c r="B44" s="30" t="s">
        <v>91</v>
      </c>
      <c r="C44" s="26"/>
      <c r="D44" s="26"/>
      <c r="E44" s="26"/>
      <c r="F44" s="11"/>
    </row>
    <row r="45" spans="1:6" ht="19.5" customHeight="1">
      <c r="A45" s="21"/>
      <c r="B45" s="24" t="s">
        <v>133</v>
      </c>
      <c r="C45" s="23">
        <f>C32+C33</f>
        <v>4519.3</v>
      </c>
      <c r="D45" s="23">
        <f>D32+D33</f>
        <v>3374.2</v>
      </c>
      <c r="E45" s="23">
        <f t="shared" si="0"/>
        <v>74.662005177793</v>
      </c>
      <c r="F45" s="11"/>
    </row>
    <row r="46" spans="1:5" ht="15.75">
      <c r="A46" s="96" t="s">
        <v>95</v>
      </c>
      <c r="B46" s="97"/>
      <c r="C46" s="97"/>
      <c r="D46" s="97"/>
      <c r="E46" s="97"/>
    </row>
    <row r="47" spans="1:5" ht="18.75" customHeight="1">
      <c r="A47" s="21" t="s">
        <v>15</v>
      </c>
      <c r="B47" s="24" t="s">
        <v>16</v>
      </c>
      <c r="C47" s="21">
        <f>SUM(C48:C52)</f>
        <v>2184.7999999999997</v>
      </c>
      <c r="D47" s="21">
        <f>SUM(D48:D52)</f>
        <v>1558.6000000000001</v>
      </c>
      <c r="E47" s="23">
        <f aca="true" t="shared" si="1" ref="E47:E72">D47/C47*100</f>
        <v>71.33833760527281</v>
      </c>
    </row>
    <row r="48" spans="1:5" ht="66.75" customHeight="1">
      <c r="A48" s="20" t="s">
        <v>17</v>
      </c>
      <c r="B48" s="25" t="s">
        <v>56</v>
      </c>
      <c r="C48" s="20">
        <v>646.2</v>
      </c>
      <c r="D48" s="20">
        <v>502.1</v>
      </c>
      <c r="E48" s="26">
        <f t="shared" si="1"/>
        <v>77.70040235221293</v>
      </c>
    </row>
    <row r="49" spans="1:5" ht="64.5" customHeight="1">
      <c r="A49" s="20" t="s">
        <v>18</v>
      </c>
      <c r="B49" s="25" t="s">
        <v>164</v>
      </c>
      <c r="C49" s="20">
        <v>1433.5</v>
      </c>
      <c r="D49" s="20">
        <v>972.2</v>
      </c>
      <c r="E49" s="26">
        <f t="shared" si="1"/>
        <v>67.82002092779909</v>
      </c>
    </row>
    <row r="50" spans="1:5" ht="38.25" customHeight="1">
      <c r="A50" s="20" t="s">
        <v>245</v>
      </c>
      <c r="B50" s="84" t="s">
        <v>246</v>
      </c>
      <c r="C50" s="20">
        <v>24.6</v>
      </c>
      <c r="D50" s="20">
        <v>24.6</v>
      </c>
      <c r="E50" s="26">
        <f t="shared" si="1"/>
        <v>100</v>
      </c>
    </row>
    <row r="51" spans="1:5" ht="24" customHeight="1">
      <c r="A51" s="20" t="s">
        <v>158</v>
      </c>
      <c r="B51" s="25" t="s">
        <v>139</v>
      </c>
      <c r="C51" s="20">
        <v>1.5</v>
      </c>
      <c r="D51" s="20"/>
      <c r="E51" s="26">
        <f t="shared" si="1"/>
        <v>0</v>
      </c>
    </row>
    <row r="52" spans="1:5" ht="32.25" customHeight="1">
      <c r="A52" s="20" t="s">
        <v>159</v>
      </c>
      <c r="B52" s="25" t="s">
        <v>140</v>
      </c>
      <c r="C52" s="20">
        <v>79</v>
      </c>
      <c r="D52" s="20">
        <v>59.7</v>
      </c>
      <c r="E52" s="26">
        <f t="shared" si="1"/>
        <v>75.56962025316456</v>
      </c>
    </row>
    <row r="53" spans="1:5" ht="20.25" customHeight="1">
      <c r="A53" s="21" t="s">
        <v>19</v>
      </c>
      <c r="B53" s="24" t="s">
        <v>20</v>
      </c>
      <c r="C53" s="21">
        <f>C54</f>
        <v>34.6</v>
      </c>
      <c r="D53" s="21">
        <f>D54</f>
        <v>21.7</v>
      </c>
      <c r="E53" s="23">
        <f t="shared" si="1"/>
        <v>62.716763005780344</v>
      </c>
    </row>
    <row r="54" spans="1:5" ht="33.75" customHeight="1">
      <c r="A54" s="20" t="s">
        <v>42</v>
      </c>
      <c r="B54" s="25" t="s">
        <v>43</v>
      </c>
      <c r="C54" s="20">
        <v>34.6</v>
      </c>
      <c r="D54" s="20">
        <v>21.7</v>
      </c>
      <c r="E54" s="26">
        <f t="shared" si="1"/>
        <v>62.716763005780344</v>
      </c>
    </row>
    <row r="55" spans="1:5" ht="50.25" customHeight="1">
      <c r="A55" s="21" t="s">
        <v>21</v>
      </c>
      <c r="B55" s="24" t="s">
        <v>185</v>
      </c>
      <c r="C55" s="21">
        <f>C56+C57</f>
        <v>120.5</v>
      </c>
      <c r="D55" s="21">
        <f>D56+D57</f>
        <v>54.5</v>
      </c>
      <c r="E55" s="23">
        <f t="shared" si="1"/>
        <v>45.22821576763486</v>
      </c>
    </row>
    <row r="56" spans="1:5" ht="67.5" customHeight="1">
      <c r="A56" s="20" t="s">
        <v>22</v>
      </c>
      <c r="B56" s="87" t="s">
        <v>141</v>
      </c>
      <c r="C56" s="20">
        <v>5</v>
      </c>
      <c r="D56" s="20"/>
      <c r="E56" s="26">
        <f t="shared" si="1"/>
        <v>0</v>
      </c>
    </row>
    <row r="57" spans="1:5" ht="35.25" customHeight="1">
      <c r="A57" s="20" t="s">
        <v>115</v>
      </c>
      <c r="B57" s="25" t="s">
        <v>186</v>
      </c>
      <c r="C57" s="20">
        <v>115.5</v>
      </c>
      <c r="D57" s="20">
        <v>54.5</v>
      </c>
      <c r="E57" s="26">
        <f t="shared" si="1"/>
        <v>47.18614718614719</v>
      </c>
    </row>
    <row r="58" spans="1:5" ht="23.25" customHeight="1">
      <c r="A58" s="21" t="s">
        <v>37</v>
      </c>
      <c r="B58" s="24" t="s">
        <v>38</v>
      </c>
      <c r="C58" s="21">
        <f>C59+C60</f>
        <v>580</v>
      </c>
      <c r="D58" s="21">
        <f>D59+D60</f>
        <v>293</v>
      </c>
      <c r="E58" s="23">
        <f t="shared" si="1"/>
        <v>50.51724137931034</v>
      </c>
    </row>
    <row r="59" spans="1:5" ht="36" customHeight="1">
      <c r="A59" s="20" t="s">
        <v>175</v>
      </c>
      <c r="B59" s="25" t="s">
        <v>247</v>
      </c>
      <c r="C59" s="20">
        <v>467</v>
      </c>
      <c r="D59" s="20">
        <v>180</v>
      </c>
      <c r="E59" s="26">
        <f t="shared" si="1"/>
        <v>38.54389721627409</v>
      </c>
    </row>
    <row r="60" spans="1:5" ht="36.75" customHeight="1">
      <c r="A60" s="20" t="s">
        <v>58</v>
      </c>
      <c r="B60" s="25" t="s">
        <v>116</v>
      </c>
      <c r="C60" s="20">
        <v>113</v>
      </c>
      <c r="D60" s="20">
        <v>113</v>
      </c>
      <c r="E60" s="26">
        <f t="shared" si="1"/>
        <v>100</v>
      </c>
    </row>
    <row r="61" spans="1:5" ht="35.25" customHeight="1">
      <c r="A61" s="21" t="s">
        <v>23</v>
      </c>
      <c r="B61" s="24" t="s">
        <v>24</v>
      </c>
      <c r="C61" s="21">
        <f>SUM(C62:C63)</f>
        <v>224.5</v>
      </c>
      <c r="D61" s="21">
        <f>SUM(D62:D63)</f>
        <v>53</v>
      </c>
      <c r="E61" s="23">
        <f t="shared" si="1"/>
        <v>23.608017817371937</v>
      </c>
    </row>
    <row r="62" spans="1:5" ht="21" customHeight="1">
      <c r="A62" s="20" t="s">
        <v>25</v>
      </c>
      <c r="B62" s="25" t="s">
        <v>36</v>
      </c>
      <c r="C62" s="20">
        <v>65</v>
      </c>
      <c r="D62" s="20">
        <v>18.8</v>
      </c>
      <c r="E62" s="26">
        <f t="shared" si="1"/>
        <v>28.923076923076923</v>
      </c>
    </row>
    <row r="63" spans="1:5" ht="24" customHeight="1">
      <c r="A63" s="20" t="s">
        <v>44</v>
      </c>
      <c r="B63" s="25" t="s">
        <v>34</v>
      </c>
      <c r="C63" s="20">
        <v>159.5</v>
      </c>
      <c r="D63" s="20">
        <v>34.2</v>
      </c>
      <c r="E63" s="26">
        <f t="shared" si="1"/>
        <v>21.44200626959248</v>
      </c>
    </row>
    <row r="64" spans="1:5" ht="22.5" customHeight="1">
      <c r="A64" s="21" t="s">
        <v>26</v>
      </c>
      <c r="B64" s="24" t="s">
        <v>27</v>
      </c>
      <c r="C64" s="21">
        <f>C65</f>
        <v>10</v>
      </c>
      <c r="D64" s="21">
        <f>D65</f>
        <v>0</v>
      </c>
      <c r="E64" s="23">
        <f t="shared" si="1"/>
        <v>0</v>
      </c>
    </row>
    <row r="65" spans="1:5" ht="39" customHeight="1">
      <c r="A65" s="20" t="s">
        <v>32</v>
      </c>
      <c r="B65" s="25" t="s">
        <v>45</v>
      </c>
      <c r="C65" s="20">
        <v>10</v>
      </c>
      <c r="D65" s="20"/>
      <c r="E65" s="26">
        <f t="shared" si="1"/>
        <v>0</v>
      </c>
    </row>
    <row r="66" spans="1:5" ht="22.5" customHeight="1">
      <c r="A66" s="21" t="s">
        <v>28</v>
      </c>
      <c r="B66" s="24" t="s">
        <v>203</v>
      </c>
      <c r="C66" s="21">
        <f>C67</f>
        <v>1646</v>
      </c>
      <c r="D66" s="21">
        <f>D67</f>
        <v>1003.2</v>
      </c>
      <c r="E66" s="23">
        <f t="shared" si="1"/>
        <v>60.94775212636695</v>
      </c>
    </row>
    <row r="67" spans="1:5" ht="22.5" customHeight="1">
      <c r="A67" s="20" t="s">
        <v>29</v>
      </c>
      <c r="B67" s="25" t="s">
        <v>30</v>
      </c>
      <c r="C67" s="20">
        <v>1646</v>
      </c>
      <c r="D67" s="20">
        <v>1003.2</v>
      </c>
      <c r="E67" s="26">
        <f t="shared" si="1"/>
        <v>60.94775212636695</v>
      </c>
    </row>
    <row r="68" spans="1:5" ht="20.25" customHeight="1">
      <c r="A68" s="21">
        <v>1100</v>
      </c>
      <c r="B68" s="24" t="s">
        <v>60</v>
      </c>
      <c r="C68" s="21">
        <f>C69</f>
        <v>5</v>
      </c>
      <c r="D68" s="21">
        <f>D69</f>
        <v>0</v>
      </c>
      <c r="E68" s="23">
        <f t="shared" si="1"/>
        <v>0</v>
      </c>
    </row>
    <row r="69" spans="1:5" ht="23.25" customHeight="1">
      <c r="A69" s="20">
        <v>1101</v>
      </c>
      <c r="B69" s="25" t="s">
        <v>161</v>
      </c>
      <c r="C69" s="20">
        <v>5</v>
      </c>
      <c r="D69" s="20"/>
      <c r="E69" s="26">
        <f t="shared" si="1"/>
        <v>0</v>
      </c>
    </row>
    <row r="70" spans="1:5" ht="26.25" customHeight="1">
      <c r="A70" s="21">
        <v>1200</v>
      </c>
      <c r="B70" s="24" t="s">
        <v>162</v>
      </c>
      <c r="C70" s="21">
        <f>C71</f>
        <v>70.1</v>
      </c>
      <c r="D70" s="21">
        <f>D71</f>
        <v>4.5</v>
      </c>
      <c r="E70" s="23">
        <f t="shared" si="1"/>
        <v>6.419400855920114</v>
      </c>
    </row>
    <row r="71" spans="1:5" ht="34.5" customHeight="1">
      <c r="A71" s="20">
        <v>1202</v>
      </c>
      <c r="B71" s="25" t="s">
        <v>163</v>
      </c>
      <c r="C71" s="20">
        <v>70.1</v>
      </c>
      <c r="D71" s="20">
        <v>4.5</v>
      </c>
      <c r="E71" s="26">
        <f t="shared" si="1"/>
        <v>6.419400855920114</v>
      </c>
    </row>
    <row r="72" spans="1:5" ht="23.25" customHeight="1">
      <c r="A72" s="20"/>
      <c r="B72" s="21" t="s">
        <v>31</v>
      </c>
      <c r="C72" s="21">
        <f>C70+C68+C66+C64+C61+C58+C55+C53+C47</f>
        <v>4875.5</v>
      </c>
      <c r="D72" s="21">
        <f>D70+D68+D66+D64+D61+D58+D55+D53+D47</f>
        <v>2988.5</v>
      </c>
      <c r="E72" s="23">
        <f t="shared" si="1"/>
        <v>61.29627730489181</v>
      </c>
    </row>
    <row r="73" spans="1:5" ht="47.25" customHeight="1">
      <c r="A73" s="21" t="s">
        <v>98</v>
      </c>
      <c r="B73" s="31" t="s">
        <v>100</v>
      </c>
      <c r="C73" s="32">
        <f>C45-C72</f>
        <v>-356.1999999999998</v>
      </c>
      <c r="D73" s="32">
        <f>D45-D72</f>
        <v>385.6999999999998</v>
      </c>
      <c r="E73" s="23"/>
    </row>
    <row r="74" spans="1:5" ht="33.75" customHeight="1">
      <c r="A74" s="21" t="s">
        <v>99</v>
      </c>
      <c r="B74" s="31" t="s">
        <v>101</v>
      </c>
      <c r="C74" s="32">
        <f>-C73</f>
        <v>356.1999999999998</v>
      </c>
      <c r="D74" s="32">
        <f>-D73</f>
        <v>-385.6999999999998</v>
      </c>
      <c r="E74" s="23"/>
    </row>
    <row r="75" spans="1:5" ht="15.75">
      <c r="A75" s="34"/>
      <c r="B75" s="31" t="s">
        <v>102</v>
      </c>
      <c r="C75" s="32">
        <v>356.2</v>
      </c>
      <c r="D75" s="32">
        <v>-385.7</v>
      </c>
      <c r="E75" s="26"/>
    </row>
  </sheetData>
  <sheetProtection/>
  <mergeCells count="5">
    <mergeCell ref="C1:E1"/>
    <mergeCell ref="A6:E6"/>
    <mergeCell ref="A7:E7"/>
    <mergeCell ref="C3:E3"/>
    <mergeCell ref="A46:E46"/>
  </mergeCells>
  <printOptions/>
  <pageMargins left="0.52" right="0.17" top="0.37" bottom="0.22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63">
      <selection activeCell="E79" sqref="E79"/>
    </sheetView>
  </sheetViews>
  <sheetFormatPr defaultColWidth="9.00390625" defaultRowHeight="12.75"/>
  <cols>
    <col min="1" max="1" width="28.75390625" style="0" customWidth="1"/>
    <col min="2" max="2" width="37.875" style="0" customWidth="1"/>
    <col min="3" max="3" width="10.625" style="0" customWidth="1"/>
    <col min="4" max="4" width="9.75390625" style="0" customWidth="1"/>
  </cols>
  <sheetData>
    <row r="1" spans="1:5" ht="15.75">
      <c r="A1" s="19"/>
      <c r="B1" s="19"/>
      <c r="C1" s="102" t="s">
        <v>97</v>
      </c>
      <c r="D1" s="102"/>
      <c r="E1" s="102"/>
    </row>
    <row r="2" spans="1:5" ht="15">
      <c r="A2" s="19"/>
      <c r="B2" s="19"/>
      <c r="C2" s="19"/>
      <c r="D2" s="19"/>
      <c r="E2" s="19"/>
    </row>
    <row r="3" spans="1:5" ht="15">
      <c r="A3" s="19"/>
      <c r="B3" s="19"/>
      <c r="C3" s="104" t="s">
        <v>96</v>
      </c>
      <c r="D3" s="104"/>
      <c r="E3" s="104"/>
    </row>
    <row r="4" spans="1:5" ht="15">
      <c r="A4" s="19"/>
      <c r="B4" s="19"/>
      <c r="C4" s="19"/>
      <c r="D4" s="19"/>
      <c r="E4" s="19"/>
    </row>
    <row r="5" spans="1:5" ht="15">
      <c r="A5" s="19"/>
      <c r="B5" s="19"/>
      <c r="C5" s="19"/>
      <c r="D5" s="19"/>
      <c r="E5" s="19"/>
    </row>
    <row r="6" spans="1:5" ht="15.75">
      <c r="A6" s="103" t="s">
        <v>193</v>
      </c>
      <c r="B6" s="103"/>
      <c r="C6" s="103"/>
      <c r="D6" s="103"/>
      <c r="E6" s="103"/>
    </row>
    <row r="7" spans="1:5" ht="15.75">
      <c r="A7" s="94" t="s">
        <v>253</v>
      </c>
      <c r="B7" s="94"/>
      <c r="C7" s="94"/>
      <c r="D7" s="94"/>
      <c r="E7" s="94"/>
    </row>
    <row r="8" spans="1:5" ht="15.75">
      <c r="A8" s="2"/>
      <c r="B8" s="2"/>
      <c r="C8" s="2"/>
      <c r="D8" s="2"/>
      <c r="E8" s="2"/>
    </row>
    <row r="9" spans="1:5" ht="15.75">
      <c r="A9" s="2"/>
      <c r="B9" s="2"/>
      <c r="C9" s="2"/>
      <c r="D9" s="2"/>
      <c r="E9" s="3" t="s">
        <v>114</v>
      </c>
    </row>
    <row r="10" spans="1:6" ht="60" customHeight="1">
      <c r="A10" s="72" t="s">
        <v>33</v>
      </c>
      <c r="B10" s="72" t="s">
        <v>120</v>
      </c>
      <c r="C10" s="72" t="s">
        <v>225</v>
      </c>
      <c r="D10" s="72" t="s">
        <v>254</v>
      </c>
      <c r="E10" s="72" t="s">
        <v>88</v>
      </c>
      <c r="F10" s="4"/>
    </row>
    <row r="11" spans="1:6" ht="15.75">
      <c r="A11" s="62">
        <v>1</v>
      </c>
      <c r="B11" s="62">
        <v>2</v>
      </c>
      <c r="C11" s="62">
        <v>3</v>
      </c>
      <c r="D11" s="62">
        <v>4</v>
      </c>
      <c r="E11" s="62">
        <v>5</v>
      </c>
      <c r="F11" s="4"/>
    </row>
    <row r="12" spans="1:6" ht="15.75">
      <c r="A12" s="38" t="s">
        <v>61</v>
      </c>
      <c r="B12" s="22" t="s">
        <v>143</v>
      </c>
      <c r="C12" s="23">
        <f>C13+C15+C17+C20+C22+C26+C30+C28+C24</f>
        <v>457</v>
      </c>
      <c r="D12" s="23">
        <f>D13+D15+D17+D20+D22+D26+D30+D28+D24</f>
        <v>699.8000000000001</v>
      </c>
      <c r="E12" s="66">
        <f aca="true" t="shared" si="0" ref="E12:E19">D12/C12*100</f>
        <v>153.12910284463896</v>
      </c>
      <c r="F12" s="5"/>
    </row>
    <row r="13" spans="1:6" ht="21.75" customHeight="1">
      <c r="A13" s="38" t="s">
        <v>0</v>
      </c>
      <c r="B13" s="24" t="s">
        <v>62</v>
      </c>
      <c r="C13" s="23">
        <f>C14</f>
        <v>170</v>
      </c>
      <c r="D13" s="23">
        <f>D14</f>
        <v>128.8</v>
      </c>
      <c r="E13" s="66">
        <f t="shared" si="0"/>
        <v>75.76470588235294</v>
      </c>
      <c r="F13" s="6"/>
    </row>
    <row r="14" spans="1:6" ht="26.25" customHeight="1">
      <c r="A14" s="28" t="s">
        <v>1</v>
      </c>
      <c r="B14" s="25" t="s">
        <v>2</v>
      </c>
      <c r="C14" s="26">
        <v>170</v>
      </c>
      <c r="D14" s="26">
        <v>128.8</v>
      </c>
      <c r="E14" s="67">
        <f t="shared" si="0"/>
        <v>75.76470588235294</v>
      </c>
      <c r="F14" s="7"/>
    </row>
    <row r="15" spans="1:6" ht="20.25" customHeight="1">
      <c r="A15" s="38" t="s">
        <v>3</v>
      </c>
      <c r="B15" s="24" t="s">
        <v>63</v>
      </c>
      <c r="C15" s="23">
        <f>C16</f>
        <v>65</v>
      </c>
      <c r="D15" s="23">
        <f>D16</f>
        <v>22.4</v>
      </c>
      <c r="E15" s="66">
        <f t="shared" si="0"/>
        <v>34.46153846153846</v>
      </c>
      <c r="F15" s="6"/>
    </row>
    <row r="16" spans="1:6" ht="24.75" customHeight="1">
      <c r="A16" s="28" t="s">
        <v>64</v>
      </c>
      <c r="B16" s="25" t="s">
        <v>6</v>
      </c>
      <c r="C16" s="26">
        <v>65</v>
      </c>
      <c r="D16" s="26">
        <v>22.4</v>
      </c>
      <c r="E16" s="67">
        <f t="shared" si="0"/>
        <v>34.46153846153846</v>
      </c>
      <c r="F16" s="4"/>
    </row>
    <row r="17" spans="1:6" ht="21.75" customHeight="1">
      <c r="A17" s="38" t="s">
        <v>65</v>
      </c>
      <c r="B17" s="24" t="s">
        <v>66</v>
      </c>
      <c r="C17" s="23">
        <f>C18+C19</f>
        <v>95</v>
      </c>
      <c r="D17" s="23">
        <f>D18+D19</f>
        <v>444.90000000000003</v>
      </c>
      <c r="E17" s="66">
        <f t="shared" si="0"/>
        <v>468.3157894736842</v>
      </c>
      <c r="F17" s="6"/>
    </row>
    <row r="18" spans="1:6" ht="33" customHeight="1">
      <c r="A18" s="28" t="s">
        <v>67</v>
      </c>
      <c r="B18" s="25" t="s">
        <v>68</v>
      </c>
      <c r="C18" s="26">
        <v>20</v>
      </c>
      <c r="D18" s="26">
        <v>4.8</v>
      </c>
      <c r="E18" s="66">
        <f t="shared" si="0"/>
        <v>24</v>
      </c>
      <c r="F18" s="4"/>
    </row>
    <row r="19" spans="1:6" ht="18" customHeight="1">
      <c r="A19" s="28" t="s">
        <v>69</v>
      </c>
      <c r="B19" s="25" t="s">
        <v>70</v>
      </c>
      <c r="C19" s="26">
        <v>75</v>
      </c>
      <c r="D19" s="26">
        <v>440.1</v>
      </c>
      <c r="E19" s="66">
        <f t="shared" si="0"/>
        <v>586.8000000000001</v>
      </c>
      <c r="F19" s="4"/>
    </row>
    <row r="20" spans="1:6" ht="23.25" customHeight="1">
      <c r="A20" s="38" t="s">
        <v>52</v>
      </c>
      <c r="B20" s="24" t="s">
        <v>53</v>
      </c>
      <c r="C20" s="23">
        <f>C21</f>
        <v>0</v>
      </c>
      <c r="D20" s="23">
        <f>D21</f>
        <v>0</v>
      </c>
      <c r="E20" s="66"/>
      <c r="F20" s="6"/>
    </row>
    <row r="21" spans="1:6" ht="27.75" customHeight="1">
      <c r="A21" s="28" t="s">
        <v>52</v>
      </c>
      <c r="B21" s="25" t="s">
        <v>40</v>
      </c>
      <c r="C21" s="26">
        <v>0</v>
      </c>
      <c r="D21" s="26"/>
      <c r="E21" s="67"/>
      <c r="F21" s="4"/>
    </row>
    <row r="22" spans="1:6" ht="69.75" customHeight="1">
      <c r="A22" s="38" t="s">
        <v>71</v>
      </c>
      <c r="B22" s="24" t="s">
        <v>72</v>
      </c>
      <c r="C22" s="23">
        <f>C23</f>
        <v>125</v>
      </c>
      <c r="D22" s="23">
        <f>D23</f>
        <v>81.2</v>
      </c>
      <c r="E22" s="66">
        <f>D22/C22*100</f>
        <v>64.96000000000001</v>
      </c>
      <c r="F22" s="6"/>
    </row>
    <row r="23" spans="1:6" ht="127.5" customHeight="1">
      <c r="A23" s="28" t="s">
        <v>179</v>
      </c>
      <c r="B23" s="25" t="s">
        <v>73</v>
      </c>
      <c r="C23" s="26">
        <v>125</v>
      </c>
      <c r="D23" s="26">
        <v>81.2</v>
      </c>
      <c r="E23" s="67">
        <f>D23/C23*100</f>
        <v>64.96000000000001</v>
      </c>
      <c r="F23" s="4"/>
    </row>
    <row r="24" spans="1:6" ht="47.25" customHeight="1">
      <c r="A24" s="21" t="s">
        <v>150</v>
      </c>
      <c r="B24" s="24" t="s">
        <v>244</v>
      </c>
      <c r="C24" s="23">
        <f>C25</f>
        <v>0</v>
      </c>
      <c r="D24" s="23">
        <f>D25</f>
        <v>0.5</v>
      </c>
      <c r="E24" s="23"/>
      <c r="F24" s="4"/>
    </row>
    <row r="25" spans="1:6" ht="37.5" customHeight="1">
      <c r="A25" s="20" t="s">
        <v>249</v>
      </c>
      <c r="B25" s="25" t="s">
        <v>243</v>
      </c>
      <c r="C25" s="26"/>
      <c r="D25" s="26">
        <v>0.5</v>
      </c>
      <c r="E25" s="26"/>
      <c r="F25" s="4"/>
    </row>
    <row r="26" spans="1:6" ht="52.5" customHeight="1">
      <c r="A26" s="38" t="s">
        <v>76</v>
      </c>
      <c r="B26" s="24" t="s">
        <v>77</v>
      </c>
      <c r="C26" s="23">
        <f>C27</f>
        <v>2</v>
      </c>
      <c r="D26" s="23">
        <f>D27</f>
        <v>0</v>
      </c>
      <c r="E26" s="67">
        <f>D26/C26*100</f>
        <v>0</v>
      </c>
      <c r="F26" s="4"/>
    </row>
    <row r="27" spans="1:6" ht="84" customHeight="1">
      <c r="A27" s="28" t="s">
        <v>180</v>
      </c>
      <c r="B27" s="25" t="s">
        <v>78</v>
      </c>
      <c r="C27" s="26">
        <v>2</v>
      </c>
      <c r="D27" s="26"/>
      <c r="E27" s="67">
        <f>D27/C27*100</f>
        <v>0</v>
      </c>
      <c r="F27" s="4"/>
    </row>
    <row r="28" spans="1:6" ht="40.5" customHeight="1">
      <c r="A28" s="21" t="s">
        <v>206</v>
      </c>
      <c r="B28" s="24" t="s">
        <v>200</v>
      </c>
      <c r="C28" s="23">
        <f>C29</f>
        <v>0</v>
      </c>
      <c r="D28" s="23">
        <f>D29</f>
        <v>22</v>
      </c>
      <c r="E28" s="66"/>
      <c r="F28" s="4"/>
    </row>
    <row r="29" spans="1:6" ht="78.75" customHeight="1">
      <c r="A29" s="20" t="s">
        <v>207</v>
      </c>
      <c r="B29" s="25" t="s">
        <v>208</v>
      </c>
      <c r="C29" s="26"/>
      <c r="D29" s="26">
        <v>22</v>
      </c>
      <c r="E29" s="67"/>
      <c r="F29" s="4"/>
    </row>
    <row r="30" spans="1:6" ht="21" customHeight="1">
      <c r="A30" s="38" t="s">
        <v>144</v>
      </c>
      <c r="B30" s="24" t="s">
        <v>92</v>
      </c>
      <c r="C30" s="23"/>
      <c r="D30" s="23">
        <f>D31</f>
        <v>0</v>
      </c>
      <c r="E30" s="67"/>
      <c r="F30" s="4"/>
    </row>
    <row r="31" spans="1:6" ht="31.5">
      <c r="A31" s="51" t="s">
        <v>145</v>
      </c>
      <c r="B31" s="28" t="s">
        <v>93</v>
      </c>
      <c r="C31" s="26"/>
      <c r="D31" s="26">
        <v>0</v>
      </c>
      <c r="E31" s="67"/>
      <c r="F31" s="4"/>
    </row>
    <row r="32" spans="1:6" ht="21" customHeight="1">
      <c r="A32" s="38"/>
      <c r="B32" s="24" t="s">
        <v>79</v>
      </c>
      <c r="C32" s="23">
        <f>C12</f>
        <v>457</v>
      </c>
      <c r="D32" s="23">
        <f>D12</f>
        <v>699.8000000000001</v>
      </c>
      <c r="E32" s="66">
        <f aca="true" t="shared" si="1" ref="E32:E42">D32/C32*100</f>
        <v>153.12910284463896</v>
      </c>
      <c r="F32" s="5"/>
    </row>
    <row r="33" spans="1:6" ht="22.5" customHeight="1">
      <c r="A33" s="38" t="s">
        <v>80</v>
      </c>
      <c r="B33" s="24" t="s">
        <v>81</v>
      </c>
      <c r="C33" s="23">
        <f>C34+C37+C40+C43</f>
        <v>3887.9</v>
      </c>
      <c r="D33" s="23">
        <f>D34+D37+D40+D43</f>
        <v>2924.6000000000004</v>
      </c>
      <c r="E33" s="66">
        <f t="shared" si="1"/>
        <v>75.22312816687673</v>
      </c>
      <c r="F33" s="5"/>
    </row>
    <row r="34" spans="1:6" ht="51" customHeight="1">
      <c r="A34" s="38" t="s">
        <v>35</v>
      </c>
      <c r="B34" s="49" t="s">
        <v>250</v>
      </c>
      <c r="C34" s="23">
        <f>C35+C36</f>
        <v>1125</v>
      </c>
      <c r="D34" s="23">
        <f>D35+D36</f>
        <v>843.8</v>
      </c>
      <c r="E34" s="66">
        <f t="shared" si="1"/>
        <v>75.00444444444445</v>
      </c>
      <c r="F34" s="4"/>
    </row>
    <row r="35" spans="1:6" ht="48.75" customHeight="1">
      <c r="A35" s="28" t="s">
        <v>14</v>
      </c>
      <c r="B35" s="25" t="s">
        <v>83</v>
      </c>
      <c r="C35" s="26">
        <v>1125</v>
      </c>
      <c r="D35" s="26">
        <v>843.8</v>
      </c>
      <c r="E35" s="67">
        <f t="shared" si="1"/>
        <v>75.00444444444445</v>
      </c>
      <c r="F35" s="4"/>
    </row>
    <row r="36" spans="1:6" ht="48.75" customHeight="1">
      <c r="A36" s="80" t="s">
        <v>209</v>
      </c>
      <c r="B36" s="78" t="s">
        <v>210</v>
      </c>
      <c r="C36" s="60"/>
      <c r="D36" s="26"/>
      <c r="E36" s="67"/>
      <c r="F36" s="4"/>
    </row>
    <row r="37" spans="1:6" ht="53.25" customHeight="1">
      <c r="A37" s="77" t="s">
        <v>176</v>
      </c>
      <c r="B37" s="49" t="s">
        <v>251</v>
      </c>
      <c r="C37" s="23">
        <f>C38+C39</f>
        <v>2726</v>
      </c>
      <c r="D37" s="23">
        <f>D38+D39</f>
        <v>2044.5</v>
      </c>
      <c r="E37" s="66">
        <f t="shared" si="1"/>
        <v>75</v>
      </c>
      <c r="F37" s="4"/>
    </row>
    <row r="38" spans="1:6" ht="32.25" customHeight="1">
      <c r="A38" s="28" t="s">
        <v>84</v>
      </c>
      <c r="B38" s="25" t="s">
        <v>222</v>
      </c>
      <c r="C38" s="26">
        <v>2726</v>
      </c>
      <c r="D38" s="26">
        <v>2044.5</v>
      </c>
      <c r="E38" s="67">
        <f t="shared" si="1"/>
        <v>75</v>
      </c>
      <c r="F38" s="4"/>
    </row>
    <row r="39" spans="1:6" ht="63" customHeight="1">
      <c r="A39" s="20" t="s">
        <v>84</v>
      </c>
      <c r="B39" s="76" t="s">
        <v>211</v>
      </c>
      <c r="C39" s="26"/>
      <c r="D39" s="26"/>
      <c r="E39" s="67"/>
      <c r="F39" s="4"/>
    </row>
    <row r="40" spans="1:6" ht="50.25" customHeight="1">
      <c r="A40" s="38" t="s">
        <v>50</v>
      </c>
      <c r="B40" s="24" t="s">
        <v>86</v>
      </c>
      <c r="C40" s="23">
        <f>C41+C42</f>
        <v>36.9</v>
      </c>
      <c r="D40" s="23">
        <f>D41+D42</f>
        <v>36.300000000000004</v>
      </c>
      <c r="E40" s="66">
        <f t="shared" si="1"/>
        <v>98.37398373983741</v>
      </c>
      <c r="F40" s="4"/>
    </row>
    <row r="41" spans="1:6" ht="69" customHeight="1">
      <c r="A41" s="28" t="s">
        <v>54</v>
      </c>
      <c r="B41" s="25" t="s">
        <v>87</v>
      </c>
      <c r="C41" s="26">
        <v>34.6</v>
      </c>
      <c r="D41" s="26">
        <v>34.6</v>
      </c>
      <c r="E41" s="67">
        <f t="shared" si="1"/>
        <v>100</v>
      </c>
      <c r="F41" s="8"/>
    </row>
    <row r="42" spans="1:6" ht="53.25" customHeight="1">
      <c r="A42" s="28" t="s">
        <v>89</v>
      </c>
      <c r="B42" s="25" t="s">
        <v>112</v>
      </c>
      <c r="C42" s="26">
        <v>2.3</v>
      </c>
      <c r="D42" s="26">
        <v>1.7</v>
      </c>
      <c r="E42" s="67">
        <f t="shared" si="1"/>
        <v>73.91304347826087</v>
      </c>
      <c r="F42" s="9"/>
    </row>
    <row r="43" spans="1:6" ht="30.75" customHeight="1">
      <c r="A43" s="22" t="s">
        <v>156</v>
      </c>
      <c r="B43" s="29" t="s">
        <v>48</v>
      </c>
      <c r="C43" s="23">
        <f>C44+C45</f>
        <v>0</v>
      </c>
      <c r="D43" s="23">
        <f>D44+D45</f>
        <v>0</v>
      </c>
      <c r="E43" s="66"/>
      <c r="F43" s="9"/>
    </row>
    <row r="44" spans="1:6" ht="39.75" customHeight="1">
      <c r="A44" s="52" t="s">
        <v>157</v>
      </c>
      <c r="B44" s="30" t="s">
        <v>91</v>
      </c>
      <c r="C44" s="26"/>
      <c r="D44" s="26"/>
      <c r="E44" s="67"/>
      <c r="F44" s="9"/>
    </row>
    <row r="45" spans="1:6" ht="96.75" customHeight="1">
      <c r="A45" s="52" t="s">
        <v>177</v>
      </c>
      <c r="B45" s="30" t="s">
        <v>178</v>
      </c>
      <c r="C45" s="26"/>
      <c r="D45" s="26"/>
      <c r="E45" s="67"/>
      <c r="F45" s="5"/>
    </row>
    <row r="46" spans="1:6" ht="20.25" customHeight="1">
      <c r="A46" s="24"/>
      <c r="B46" s="24" t="s">
        <v>106</v>
      </c>
      <c r="C46" s="23">
        <f>C32+C33</f>
        <v>4344.9</v>
      </c>
      <c r="D46" s="23">
        <f>D32+D33</f>
        <v>3624.4000000000005</v>
      </c>
      <c r="E46" s="66">
        <f>D46/C46*100</f>
        <v>83.41733986973236</v>
      </c>
      <c r="F46" s="5"/>
    </row>
    <row r="47" spans="1:6" ht="15" customHeight="1">
      <c r="A47" s="105" t="s">
        <v>95</v>
      </c>
      <c r="B47" s="106"/>
      <c r="C47" s="106"/>
      <c r="D47" s="106"/>
      <c r="E47" s="107"/>
      <c r="F47" s="5"/>
    </row>
    <row r="48" spans="1:5" ht="21.75" customHeight="1">
      <c r="A48" s="21" t="s">
        <v>15</v>
      </c>
      <c r="B48" s="24" t="s">
        <v>16</v>
      </c>
      <c r="C48" s="21">
        <f>SUM(C49:C53)</f>
        <v>2202.5</v>
      </c>
      <c r="D48" s="21">
        <f>SUM(D49:D53)</f>
        <v>1549.8999999999999</v>
      </c>
      <c r="E48" s="23">
        <f aca="true" t="shared" si="2" ref="E48:E72">D48/C48*100</f>
        <v>70.3700340522134</v>
      </c>
    </row>
    <row r="49" spans="1:5" ht="72" customHeight="1">
      <c r="A49" s="20" t="s">
        <v>17</v>
      </c>
      <c r="B49" s="25" t="s">
        <v>56</v>
      </c>
      <c r="C49" s="20">
        <v>646.2</v>
      </c>
      <c r="D49" s="20">
        <v>496.3</v>
      </c>
      <c r="E49" s="26">
        <f t="shared" si="2"/>
        <v>76.80284741566078</v>
      </c>
    </row>
    <row r="50" spans="1:5" ht="67.5" customHeight="1">
      <c r="A50" s="20" t="s">
        <v>18</v>
      </c>
      <c r="B50" s="25" t="s">
        <v>164</v>
      </c>
      <c r="C50" s="20">
        <v>1433.5</v>
      </c>
      <c r="D50" s="20">
        <v>937.8</v>
      </c>
      <c r="E50" s="26">
        <f t="shared" si="2"/>
        <v>65.42029996512034</v>
      </c>
    </row>
    <row r="51" spans="1:5" ht="36" customHeight="1">
      <c r="A51" s="20" t="s">
        <v>245</v>
      </c>
      <c r="B51" s="84" t="s">
        <v>246</v>
      </c>
      <c r="C51" s="20">
        <v>54.8</v>
      </c>
      <c r="D51" s="20">
        <v>54.8</v>
      </c>
      <c r="E51" s="26">
        <f t="shared" si="2"/>
        <v>100</v>
      </c>
    </row>
    <row r="52" spans="1:5" ht="24" customHeight="1">
      <c r="A52" s="20" t="s">
        <v>158</v>
      </c>
      <c r="B52" s="25" t="s">
        <v>139</v>
      </c>
      <c r="C52" s="20">
        <v>10</v>
      </c>
      <c r="D52" s="20">
        <v>5</v>
      </c>
      <c r="E52" s="26">
        <f t="shared" si="2"/>
        <v>50</v>
      </c>
    </row>
    <row r="53" spans="1:5" ht="21.75" customHeight="1">
      <c r="A53" s="20" t="s">
        <v>159</v>
      </c>
      <c r="B53" s="25" t="s">
        <v>140</v>
      </c>
      <c r="C53" s="20">
        <v>58</v>
      </c>
      <c r="D53" s="20">
        <v>56</v>
      </c>
      <c r="E53" s="26">
        <f t="shared" si="2"/>
        <v>96.55172413793103</v>
      </c>
    </row>
    <row r="54" spans="1:5" ht="21" customHeight="1">
      <c r="A54" s="21" t="s">
        <v>19</v>
      </c>
      <c r="B54" s="24" t="s">
        <v>20</v>
      </c>
      <c r="C54" s="21">
        <f>C55</f>
        <v>34.6</v>
      </c>
      <c r="D54" s="21">
        <f>D55</f>
        <v>22</v>
      </c>
      <c r="E54" s="23">
        <f t="shared" si="2"/>
        <v>63.58381502890174</v>
      </c>
    </row>
    <row r="55" spans="1:5" ht="42.75" customHeight="1">
      <c r="A55" s="20" t="s">
        <v>42</v>
      </c>
      <c r="B55" s="25" t="s">
        <v>43</v>
      </c>
      <c r="C55" s="20">
        <v>34.6</v>
      </c>
      <c r="D55" s="20">
        <v>22</v>
      </c>
      <c r="E55" s="26">
        <f t="shared" si="2"/>
        <v>63.58381502890174</v>
      </c>
    </row>
    <row r="56" spans="1:5" ht="37.5" customHeight="1">
      <c r="A56" s="21" t="s">
        <v>21</v>
      </c>
      <c r="B56" s="24" t="s">
        <v>185</v>
      </c>
      <c r="C56" s="21">
        <f>C57</f>
        <v>70</v>
      </c>
      <c r="D56" s="21">
        <f>D57</f>
        <v>0</v>
      </c>
      <c r="E56" s="23">
        <f t="shared" si="2"/>
        <v>0</v>
      </c>
    </row>
    <row r="57" spans="1:5" ht="21" customHeight="1">
      <c r="A57" s="20" t="s">
        <v>115</v>
      </c>
      <c r="B57" s="25" t="s">
        <v>186</v>
      </c>
      <c r="C57" s="20">
        <v>70</v>
      </c>
      <c r="D57" s="20"/>
      <c r="E57" s="26">
        <f t="shared" si="2"/>
        <v>0</v>
      </c>
    </row>
    <row r="58" spans="1:5" ht="26.25" customHeight="1">
      <c r="A58" s="21" t="s">
        <v>37</v>
      </c>
      <c r="B58" s="24" t="s">
        <v>38</v>
      </c>
      <c r="C58" s="21">
        <f>C59+C60</f>
        <v>251</v>
      </c>
      <c r="D58" s="21">
        <f>D59+D60</f>
        <v>101</v>
      </c>
      <c r="E58" s="23">
        <f t="shared" si="2"/>
        <v>40.23904382470119</v>
      </c>
    </row>
    <row r="59" spans="1:5" ht="32.25" customHeight="1">
      <c r="A59" s="20" t="s">
        <v>175</v>
      </c>
      <c r="B59" s="25" t="s">
        <v>247</v>
      </c>
      <c r="C59" s="20">
        <v>150</v>
      </c>
      <c r="D59" s="20"/>
      <c r="E59" s="26">
        <f t="shared" si="2"/>
        <v>0</v>
      </c>
    </row>
    <row r="60" spans="1:5" ht="39" customHeight="1">
      <c r="A60" s="20" t="s">
        <v>58</v>
      </c>
      <c r="B60" s="25" t="s">
        <v>116</v>
      </c>
      <c r="C60" s="20">
        <v>101</v>
      </c>
      <c r="D60" s="20">
        <v>101</v>
      </c>
      <c r="E60" s="26">
        <f t="shared" si="2"/>
        <v>100</v>
      </c>
    </row>
    <row r="61" spans="1:5" ht="21" customHeight="1">
      <c r="A61" s="21" t="s">
        <v>23</v>
      </c>
      <c r="B61" s="24" t="s">
        <v>24</v>
      </c>
      <c r="C61" s="21">
        <f>SUM(C62:C63)</f>
        <v>361.3</v>
      </c>
      <c r="D61" s="21">
        <f>SUM(D62:D63)</f>
        <v>100.8</v>
      </c>
      <c r="E61" s="23">
        <f t="shared" si="2"/>
        <v>27.899252698588427</v>
      </c>
    </row>
    <row r="62" spans="1:5" ht="24" customHeight="1">
      <c r="A62" s="20" t="s">
        <v>25</v>
      </c>
      <c r="B62" s="25" t="s">
        <v>36</v>
      </c>
      <c r="C62" s="88">
        <v>199.3</v>
      </c>
      <c r="D62" s="88">
        <v>37</v>
      </c>
      <c r="E62" s="26">
        <f t="shared" si="2"/>
        <v>18.564977420973406</v>
      </c>
    </row>
    <row r="63" spans="1:5" ht="24.75" customHeight="1">
      <c r="A63" s="20" t="s">
        <v>44</v>
      </c>
      <c r="B63" s="25" t="s">
        <v>34</v>
      </c>
      <c r="C63" s="20">
        <v>162</v>
      </c>
      <c r="D63" s="20">
        <v>63.8</v>
      </c>
      <c r="E63" s="26">
        <f t="shared" si="2"/>
        <v>39.382716049382715</v>
      </c>
    </row>
    <row r="64" spans="1:5" ht="22.5" customHeight="1">
      <c r="A64" s="21" t="s">
        <v>26</v>
      </c>
      <c r="B64" s="24" t="s">
        <v>27</v>
      </c>
      <c r="C64" s="21">
        <f>C65</f>
        <v>15</v>
      </c>
      <c r="D64" s="21">
        <f>D65</f>
        <v>0</v>
      </c>
      <c r="E64" s="23">
        <f t="shared" si="2"/>
        <v>0</v>
      </c>
    </row>
    <row r="65" spans="1:5" ht="36.75" customHeight="1">
      <c r="A65" s="20" t="s">
        <v>32</v>
      </c>
      <c r="B65" s="25" t="s">
        <v>45</v>
      </c>
      <c r="C65" s="88">
        <v>15</v>
      </c>
      <c r="D65" s="88"/>
      <c r="E65" s="26">
        <f t="shared" si="2"/>
        <v>0</v>
      </c>
    </row>
    <row r="66" spans="1:5" ht="22.5" customHeight="1">
      <c r="A66" s="21" t="s">
        <v>28</v>
      </c>
      <c r="B66" s="24" t="s">
        <v>203</v>
      </c>
      <c r="C66" s="21">
        <f>C67</f>
        <v>1458.3</v>
      </c>
      <c r="D66" s="21">
        <f>D67</f>
        <v>774.5</v>
      </c>
      <c r="E66" s="23">
        <f t="shared" si="2"/>
        <v>53.109785366522665</v>
      </c>
    </row>
    <row r="67" spans="1:5" ht="23.25" customHeight="1">
      <c r="A67" s="20" t="s">
        <v>29</v>
      </c>
      <c r="B67" s="25" t="s">
        <v>30</v>
      </c>
      <c r="C67" s="20">
        <v>1458.3</v>
      </c>
      <c r="D67" s="20">
        <v>774.5</v>
      </c>
      <c r="E67" s="26">
        <f t="shared" si="2"/>
        <v>53.109785366522665</v>
      </c>
    </row>
    <row r="68" spans="1:5" ht="21.75" customHeight="1">
      <c r="A68" s="21">
        <v>1100</v>
      </c>
      <c r="B68" s="24" t="s">
        <v>60</v>
      </c>
      <c r="C68" s="21">
        <f>C69</f>
        <v>18</v>
      </c>
      <c r="D68" s="21">
        <f>D69</f>
        <v>0</v>
      </c>
      <c r="E68" s="23">
        <f t="shared" si="2"/>
        <v>0</v>
      </c>
    </row>
    <row r="69" spans="1:5" ht="19.5" customHeight="1">
      <c r="A69" s="20">
        <v>1101</v>
      </c>
      <c r="B69" s="25" t="s">
        <v>161</v>
      </c>
      <c r="C69" s="20">
        <v>18</v>
      </c>
      <c r="D69" s="20"/>
      <c r="E69" s="26">
        <f t="shared" si="2"/>
        <v>0</v>
      </c>
    </row>
    <row r="70" spans="1:5" ht="19.5" customHeight="1">
      <c r="A70" s="21">
        <v>1200</v>
      </c>
      <c r="B70" s="24" t="s">
        <v>162</v>
      </c>
      <c r="C70" s="21">
        <f>C71</f>
        <v>7</v>
      </c>
      <c r="D70" s="20">
        <f>D71</f>
        <v>7</v>
      </c>
      <c r="E70" s="23">
        <f t="shared" si="2"/>
        <v>100</v>
      </c>
    </row>
    <row r="71" spans="1:5" ht="19.5" customHeight="1">
      <c r="A71" s="20">
        <v>1202</v>
      </c>
      <c r="B71" s="24" t="s">
        <v>163</v>
      </c>
      <c r="C71" s="20">
        <v>7</v>
      </c>
      <c r="D71" s="20">
        <v>7</v>
      </c>
      <c r="E71" s="26">
        <f t="shared" si="2"/>
        <v>100</v>
      </c>
    </row>
    <row r="72" spans="1:5" ht="15.75">
      <c r="A72" s="20"/>
      <c r="B72" s="21" t="s">
        <v>31</v>
      </c>
      <c r="C72" s="21">
        <f>C68+C66+C64+C61+C58+C56+C54+C48+C70</f>
        <v>4417.7</v>
      </c>
      <c r="D72" s="21">
        <f>D68+D66+D64+D61+D58+D56+D54+D48+D70</f>
        <v>2555.2</v>
      </c>
      <c r="E72" s="23">
        <f t="shared" si="2"/>
        <v>57.84005251601512</v>
      </c>
    </row>
    <row r="73" spans="1:5" ht="47.25">
      <c r="A73" s="21" t="s">
        <v>98</v>
      </c>
      <c r="B73" s="31" t="s">
        <v>100</v>
      </c>
      <c r="C73" s="32">
        <f>C46-C72</f>
        <v>-72.80000000000018</v>
      </c>
      <c r="D73" s="32">
        <f>D46-D72</f>
        <v>1069.2000000000007</v>
      </c>
      <c r="E73" s="23"/>
    </row>
    <row r="74" spans="1:5" ht="31.5">
      <c r="A74" s="21" t="s">
        <v>99</v>
      </c>
      <c r="B74" s="31" t="s">
        <v>101</v>
      </c>
      <c r="C74" s="32">
        <f>-C73</f>
        <v>72.80000000000018</v>
      </c>
      <c r="D74" s="32">
        <f>-D73</f>
        <v>-1069.2000000000007</v>
      </c>
      <c r="E74" s="23"/>
    </row>
    <row r="75" spans="1:5" ht="15.75">
      <c r="A75" s="34"/>
      <c r="B75" s="31" t="s">
        <v>102</v>
      </c>
      <c r="C75" s="32">
        <v>72.8</v>
      </c>
      <c r="D75" s="32">
        <v>-1069.2</v>
      </c>
      <c r="E75" s="26"/>
    </row>
    <row r="76" spans="1:5" ht="15">
      <c r="A76" s="40"/>
      <c r="B76" s="19"/>
      <c r="C76" s="40"/>
      <c r="D76" s="40"/>
      <c r="E76" s="40"/>
    </row>
    <row r="77" spans="1:5" ht="15">
      <c r="A77" s="40"/>
      <c r="B77" s="19"/>
      <c r="C77" s="40"/>
      <c r="D77" s="40"/>
      <c r="E77" s="40"/>
    </row>
  </sheetData>
  <sheetProtection/>
  <mergeCells count="5">
    <mergeCell ref="C1:E1"/>
    <mergeCell ref="C3:E3"/>
    <mergeCell ref="A6:E6"/>
    <mergeCell ref="A7:E7"/>
    <mergeCell ref="A47:E47"/>
  </mergeCells>
  <printOptions/>
  <pageMargins left="0.61" right="0.25" top="0.35" bottom="0.3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2"/>
  <sheetViews>
    <sheetView zoomScalePageLayoutView="0" workbookViewId="0" topLeftCell="A1">
      <selection activeCell="E37" sqref="E37"/>
    </sheetView>
  </sheetViews>
  <sheetFormatPr defaultColWidth="9.00390625" defaultRowHeight="12.75"/>
  <cols>
    <col min="1" max="1" width="29.875" style="40" customWidth="1"/>
    <col min="2" max="2" width="35.75390625" style="19" customWidth="1"/>
    <col min="3" max="3" width="11.00390625" style="40" customWidth="1"/>
    <col min="4" max="4" width="10.875" style="40" customWidth="1"/>
    <col min="5" max="5" width="10.25390625" style="40" customWidth="1"/>
    <col min="6" max="6" width="9.125" style="1" customWidth="1"/>
  </cols>
  <sheetData>
    <row r="1" spans="1:5" ht="15.75">
      <c r="A1" s="19"/>
      <c r="C1" s="102" t="s">
        <v>97</v>
      </c>
      <c r="D1" s="102"/>
      <c r="E1" s="102"/>
    </row>
    <row r="2" spans="1:5" ht="15">
      <c r="A2" s="19"/>
      <c r="C2" s="19"/>
      <c r="D2" s="19"/>
      <c r="E2" s="19"/>
    </row>
    <row r="3" spans="1:5" ht="15">
      <c r="A3" s="19"/>
      <c r="C3" s="104" t="s">
        <v>96</v>
      </c>
      <c r="D3" s="104"/>
      <c r="E3" s="104"/>
    </row>
    <row r="4" spans="1:5" ht="15">
      <c r="A4" s="19"/>
      <c r="C4" s="19"/>
      <c r="D4" s="19"/>
      <c r="E4" s="19"/>
    </row>
    <row r="5" spans="1:5" ht="15">
      <c r="A5" s="19"/>
      <c r="C5" s="19"/>
      <c r="D5" s="19"/>
      <c r="E5" s="19"/>
    </row>
    <row r="6" spans="1:5" ht="15.75">
      <c r="A6" s="103" t="s">
        <v>136</v>
      </c>
      <c r="B6" s="103"/>
      <c r="C6" s="103"/>
      <c r="D6" s="103"/>
      <c r="E6" s="103"/>
    </row>
    <row r="7" spans="1:5" ht="15.75">
      <c r="A7" s="94" t="s">
        <v>253</v>
      </c>
      <c r="B7" s="94"/>
      <c r="C7" s="94"/>
      <c r="D7" s="94"/>
      <c r="E7" s="94"/>
    </row>
    <row r="8" spans="1:5" ht="15.75">
      <c r="A8" s="19"/>
      <c r="C8" s="19"/>
      <c r="D8" s="19"/>
      <c r="E8" s="35" t="s">
        <v>114</v>
      </c>
    </row>
    <row r="9" spans="1:6" ht="56.25" customHeight="1">
      <c r="A9" s="72" t="s">
        <v>33</v>
      </c>
      <c r="B9" s="72" t="s">
        <v>120</v>
      </c>
      <c r="C9" s="72" t="s">
        <v>225</v>
      </c>
      <c r="D9" s="72" t="s">
        <v>254</v>
      </c>
      <c r="E9" s="72" t="s">
        <v>88</v>
      </c>
      <c r="F9" s="13"/>
    </row>
    <row r="10" spans="1:6" ht="31.5">
      <c r="A10" s="21" t="s">
        <v>39</v>
      </c>
      <c r="B10" s="38" t="s">
        <v>143</v>
      </c>
      <c r="C10" s="23">
        <f>C33</f>
        <v>2646.7000000000003</v>
      </c>
      <c r="D10" s="23">
        <f>D33</f>
        <v>1705.1</v>
      </c>
      <c r="E10" s="23">
        <f>D10/C10*100</f>
        <v>64.4236218687422</v>
      </c>
      <c r="F10" s="14"/>
    </row>
    <row r="11" spans="1:6" ht="16.5" customHeight="1">
      <c r="A11" s="21" t="s">
        <v>0</v>
      </c>
      <c r="B11" s="24" t="s">
        <v>121</v>
      </c>
      <c r="C11" s="23">
        <f>C12</f>
        <v>300</v>
      </c>
      <c r="D11" s="23">
        <f>D12</f>
        <v>192.4</v>
      </c>
      <c r="E11" s="23">
        <f aca="true" t="shared" si="0" ref="E11:E43">D11/C11*100</f>
        <v>64.13333333333333</v>
      </c>
      <c r="F11" s="14"/>
    </row>
    <row r="12" spans="1:6" ht="20.25" customHeight="1">
      <c r="A12" s="20" t="s">
        <v>1</v>
      </c>
      <c r="B12" s="25" t="s">
        <v>2</v>
      </c>
      <c r="C12" s="26">
        <v>300</v>
      </c>
      <c r="D12" s="26">
        <v>192.4</v>
      </c>
      <c r="E12" s="26">
        <f t="shared" si="0"/>
        <v>64.13333333333333</v>
      </c>
      <c r="F12" s="15"/>
    </row>
    <row r="13" spans="1:6" ht="36.75" customHeight="1">
      <c r="A13" s="21" t="s">
        <v>231</v>
      </c>
      <c r="B13" s="24" t="s">
        <v>232</v>
      </c>
      <c r="C13" s="23">
        <f>C14+C15+C16+C17</f>
        <v>115.4</v>
      </c>
      <c r="D13" s="23">
        <f>D14+D15+D16+D17</f>
        <v>80</v>
      </c>
      <c r="E13" s="33">
        <f t="shared" si="0"/>
        <v>69.32409012131716</v>
      </c>
      <c r="F13" s="15"/>
    </row>
    <row r="14" spans="1:6" ht="134.25" customHeight="1">
      <c r="A14" s="34" t="s">
        <v>233</v>
      </c>
      <c r="B14" s="81" t="s">
        <v>237</v>
      </c>
      <c r="C14" s="64">
        <v>42.2</v>
      </c>
      <c r="D14" s="64">
        <v>30.4</v>
      </c>
      <c r="E14" s="46">
        <f t="shared" si="0"/>
        <v>72.03791469194312</v>
      </c>
      <c r="F14" s="15"/>
    </row>
    <row r="15" spans="1:6" ht="179.25" customHeight="1">
      <c r="A15" s="34" t="s">
        <v>234</v>
      </c>
      <c r="B15" s="82" t="s">
        <v>238</v>
      </c>
      <c r="C15" s="64">
        <v>0.9</v>
      </c>
      <c r="D15" s="64">
        <v>0.6</v>
      </c>
      <c r="E15" s="46">
        <f t="shared" si="0"/>
        <v>66.66666666666666</v>
      </c>
      <c r="F15" s="15"/>
    </row>
    <row r="16" spans="1:6" ht="148.5" customHeight="1">
      <c r="A16" s="34" t="s">
        <v>235</v>
      </c>
      <c r="B16" s="50" t="s">
        <v>239</v>
      </c>
      <c r="C16" s="64">
        <v>68.4</v>
      </c>
      <c r="D16" s="64">
        <v>49.9</v>
      </c>
      <c r="E16" s="46">
        <f t="shared" si="0"/>
        <v>72.953216374269</v>
      </c>
      <c r="F16" s="15"/>
    </row>
    <row r="17" spans="1:6" ht="133.5" customHeight="1">
      <c r="A17" s="34" t="s">
        <v>236</v>
      </c>
      <c r="B17" s="50" t="s">
        <v>240</v>
      </c>
      <c r="C17" s="64">
        <v>3.9</v>
      </c>
      <c r="D17" s="64">
        <v>-0.9</v>
      </c>
      <c r="E17" s="46">
        <f t="shared" si="0"/>
        <v>-23.076923076923077</v>
      </c>
      <c r="F17" s="15"/>
    </row>
    <row r="18" spans="1:6" ht="15.75">
      <c r="A18" s="21" t="s">
        <v>3</v>
      </c>
      <c r="B18" s="24" t="s">
        <v>4</v>
      </c>
      <c r="C18" s="23">
        <f>C19</f>
        <v>100</v>
      </c>
      <c r="D18" s="23">
        <f>D19</f>
        <v>37.4</v>
      </c>
      <c r="E18" s="23">
        <f t="shared" si="0"/>
        <v>37.4</v>
      </c>
      <c r="F18" s="14"/>
    </row>
    <row r="19" spans="1:6" ht="33.75" customHeight="1">
      <c r="A19" s="20" t="s">
        <v>5</v>
      </c>
      <c r="B19" s="25" t="s">
        <v>6</v>
      </c>
      <c r="C19" s="26">
        <v>100</v>
      </c>
      <c r="D19" s="26">
        <v>37.4</v>
      </c>
      <c r="E19" s="26">
        <f t="shared" si="0"/>
        <v>37.4</v>
      </c>
      <c r="F19" s="15"/>
    </row>
    <row r="20" spans="1:6" ht="22.5" customHeight="1">
      <c r="A20" s="21" t="s">
        <v>7</v>
      </c>
      <c r="B20" s="24" t="s">
        <v>122</v>
      </c>
      <c r="C20" s="23">
        <f>C21+C22</f>
        <v>1030</v>
      </c>
      <c r="D20" s="23">
        <f>D21+D22</f>
        <v>395.59999999999997</v>
      </c>
      <c r="E20" s="23">
        <f t="shared" si="0"/>
        <v>38.40776699029126</v>
      </c>
      <c r="F20" s="14"/>
    </row>
    <row r="21" spans="1:6" ht="32.25" customHeight="1">
      <c r="A21" s="20" t="s">
        <v>9</v>
      </c>
      <c r="B21" s="25" t="s">
        <v>123</v>
      </c>
      <c r="C21" s="26">
        <v>20</v>
      </c>
      <c r="D21" s="26">
        <v>9.4</v>
      </c>
      <c r="E21" s="26">
        <f t="shared" si="0"/>
        <v>47</v>
      </c>
      <c r="F21" s="15"/>
    </row>
    <row r="22" spans="1:6" ht="23.25" customHeight="1">
      <c r="A22" s="20" t="s">
        <v>11</v>
      </c>
      <c r="B22" s="25" t="s">
        <v>12</v>
      </c>
      <c r="C22" s="26">
        <v>1010</v>
      </c>
      <c r="D22" s="26">
        <v>386.2</v>
      </c>
      <c r="E22" s="26">
        <f t="shared" si="0"/>
        <v>38.23762376237624</v>
      </c>
      <c r="F22" s="15"/>
    </row>
    <row r="23" spans="1:6" ht="57" customHeight="1">
      <c r="A23" s="43" t="s">
        <v>168</v>
      </c>
      <c r="B23" s="49" t="s">
        <v>169</v>
      </c>
      <c r="C23" s="32">
        <f>C24</f>
        <v>0</v>
      </c>
      <c r="D23" s="32">
        <f>D24</f>
        <v>0.4</v>
      </c>
      <c r="E23" s="44"/>
      <c r="F23" s="15"/>
    </row>
    <row r="24" spans="1:6" ht="57.75" customHeight="1">
      <c r="A24" s="34" t="s">
        <v>230</v>
      </c>
      <c r="B24" s="50" t="s">
        <v>170</v>
      </c>
      <c r="C24" s="64"/>
      <c r="D24" s="64">
        <v>0.4</v>
      </c>
      <c r="E24" s="44"/>
      <c r="F24" s="15"/>
    </row>
    <row r="25" spans="1:6" ht="69" customHeight="1">
      <c r="A25" s="38" t="s">
        <v>13</v>
      </c>
      <c r="B25" s="24" t="s">
        <v>124</v>
      </c>
      <c r="C25" s="23">
        <f>C26</f>
        <v>888.8</v>
      </c>
      <c r="D25" s="23">
        <f>D26</f>
        <v>785.3</v>
      </c>
      <c r="E25" s="23">
        <f t="shared" si="0"/>
        <v>88.35508550855086</v>
      </c>
      <c r="F25" s="14"/>
    </row>
    <row r="26" spans="1:6" ht="150.75" customHeight="1">
      <c r="A26" s="20" t="s">
        <v>179</v>
      </c>
      <c r="B26" s="25" t="s">
        <v>135</v>
      </c>
      <c r="C26" s="26">
        <v>888.8</v>
      </c>
      <c r="D26" s="26">
        <v>785.3</v>
      </c>
      <c r="E26" s="26">
        <f t="shared" si="0"/>
        <v>88.35508550855086</v>
      </c>
      <c r="F26" s="15"/>
    </row>
    <row r="27" spans="1:6" ht="52.5" customHeight="1">
      <c r="A27" s="21" t="s">
        <v>150</v>
      </c>
      <c r="B27" s="24" t="s">
        <v>244</v>
      </c>
      <c r="C27" s="23">
        <f>C28</f>
        <v>0</v>
      </c>
      <c r="D27" s="23">
        <f>D28</f>
        <v>0.5</v>
      </c>
      <c r="E27" s="23"/>
      <c r="F27" s="14"/>
    </row>
    <row r="28" spans="1:6" ht="42.75" customHeight="1">
      <c r="A28" s="20" t="s">
        <v>249</v>
      </c>
      <c r="B28" s="25" t="s">
        <v>243</v>
      </c>
      <c r="C28" s="26"/>
      <c r="D28" s="26">
        <v>0.5</v>
      </c>
      <c r="E28" s="26"/>
      <c r="F28" s="14"/>
    </row>
    <row r="29" spans="1:6" ht="54.75" customHeight="1">
      <c r="A29" s="21" t="s">
        <v>147</v>
      </c>
      <c r="B29" s="24" t="s">
        <v>77</v>
      </c>
      <c r="C29" s="23">
        <f>C30</f>
        <v>212.5</v>
      </c>
      <c r="D29" s="23">
        <f>D30</f>
        <v>212.5</v>
      </c>
      <c r="E29" s="23">
        <f t="shared" si="0"/>
        <v>100</v>
      </c>
      <c r="F29" s="14"/>
    </row>
    <row r="30" spans="1:6" ht="21.75" customHeight="1">
      <c r="A30" s="20" t="s">
        <v>180</v>
      </c>
      <c r="B30" s="25" t="s">
        <v>130</v>
      </c>
      <c r="C30" s="26">
        <v>212.5</v>
      </c>
      <c r="D30" s="26">
        <v>212.5</v>
      </c>
      <c r="E30" s="26">
        <f t="shared" si="0"/>
        <v>100</v>
      </c>
      <c r="F30" s="14"/>
    </row>
    <row r="31" spans="1:6" ht="39" customHeight="1">
      <c r="A31" s="21" t="s">
        <v>206</v>
      </c>
      <c r="B31" s="79" t="s">
        <v>200</v>
      </c>
      <c r="C31" s="23">
        <f>C32</f>
        <v>0</v>
      </c>
      <c r="D31" s="23">
        <f>D32</f>
        <v>1</v>
      </c>
      <c r="E31" s="23"/>
      <c r="F31" s="14"/>
    </row>
    <row r="32" spans="1:6" ht="82.5" customHeight="1">
      <c r="A32" s="20" t="s">
        <v>207</v>
      </c>
      <c r="B32" s="25" t="s">
        <v>208</v>
      </c>
      <c r="C32" s="26"/>
      <c r="D32" s="26">
        <v>1</v>
      </c>
      <c r="E32" s="26"/>
      <c r="F32" s="14"/>
    </row>
    <row r="33" spans="1:6" ht="32.25" customHeight="1">
      <c r="A33" s="21"/>
      <c r="B33" s="24" t="s">
        <v>49</v>
      </c>
      <c r="C33" s="23">
        <f>C11+C18+C20+C25+C29+C31+C13+C27+C23</f>
        <v>2646.7000000000003</v>
      </c>
      <c r="D33" s="23">
        <f>D11+D18+D20+D25+D29+D31+D13+D27+D23</f>
        <v>1705.1</v>
      </c>
      <c r="E33" s="23">
        <f t="shared" si="0"/>
        <v>64.4236218687422</v>
      </c>
      <c r="F33" s="15"/>
    </row>
    <row r="34" spans="1:6" ht="21" customHeight="1">
      <c r="A34" s="21" t="s">
        <v>80</v>
      </c>
      <c r="B34" s="24" t="s">
        <v>81</v>
      </c>
      <c r="C34" s="23">
        <f>C35+C40+C37</f>
        <v>3039.5</v>
      </c>
      <c r="D34" s="23">
        <f>D35+D40+D37</f>
        <v>2310.2</v>
      </c>
      <c r="E34" s="23">
        <f t="shared" si="0"/>
        <v>76.0059220266491</v>
      </c>
      <c r="F34" s="14"/>
    </row>
    <row r="35" spans="1:6" ht="47.25" customHeight="1">
      <c r="A35" s="21" t="s">
        <v>35</v>
      </c>
      <c r="B35" s="24" t="s">
        <v>82</v>
      </c>
      <c r="C35" s="23">
        <f>C36</f>
        <v>1510</v>
      </c>
      <c r="D35" s="23">
        <f>D36</f>
        <v>1132.5</v>
      </c>
      <c r="E35" s="23">
        <f t="shared" si="0"/>
        <v>75</v>
      </c>
      <c r="F35" s="14"/>
    </row>
    <row r="36" spans="1:6" ht="53.25" customHeight="1">
      <c r="A36" s="20" t="s">
        <v>14</v>
      </c>
      <c r="B36" s="25" t="s">
        <v>125</v>
      </c>
      <c r="C36" s="26">
        <v>1510</v>
      </c>
      <c r="D36" s="26">
        <v>1132.5</v>
      </c>
      <c r="E36" s="26">
        <f t="shared" si="0"/>
        <v>75</v>
      </c>
      <c r="F36" s="15"/>
    </row>
    <row r="37" spans="1:6" ht="51.75" customHeight="1">
      <c r="A37" s="68" t="s">
        <v>176</v>
      </c>
      <c r="B37" s="49" t="s">
        <v>251</v>
      </c>
      <c r="C37" s="23">
        <f>C38+C39</f>
        <v>1474</v>
      </c>
      <c r="D37" s="23">
        <f>D38+D39</f>
        <v>1123</v>
      </c>
      <c r="E37" s="23">
        <f t="shared" si="0"/>
        <v>76.18724559023067</v>
      </c>
      <c r="F37" s="15"/>
    </row>
    <row r="38" spans="1:6" ht="36.75" customHeight="1">
      <c r="A38" s="20" t="s">
        <v>84</v>
      </c>
      <c r="B38" s="25" t="s">
        <v>213</v>
      </c>
      <c r="C38" s="26">
        <v>1404</v>
      </c>
      <c r="D38" s="26">
        <v>1053</v>
      </c>
      <c r="E38" s="26">
        <f t="shared" si="0"/>
        <v>75</v>
      </c>
      <c r="F38" s="15"/>
    </row>
    <row r="39" spans="1:6" ht="66" customHeight="1">
      <c r="A39" s="20" t="s">
        <v>84</v>
      </c>
      <c r="B39" s="76" t="s">
        <v>211</v>
      </c>
      <c r="C39" s="26">
        <v>70</v>
      </c>
      <c r="D39" s="26">
        <v>70</v>
      </c>
      <c r="E39" s="26">
        <f t="shared" si="0"/>
        <v>100</v>
      </c>
      <c r="F39" s="15"/>
    </row>
    <row r="40" spans="1:6" ht="54.75" customHeight="1">
      <c r="A40" s="21" t="s">
        <v>50</v>
      </c>
      <c r="B40" s="24" t="s">
        <v>86</v>
      </c>
      <c r="C40" s="23">
        <f>C41+C42</f>
        <v>55.5</v>
      </c>
      <c r="D40" s="23">
        <f>D41+D42</f>
        <v>54.7</v>
      </c>
      <c r="E40" s="23">
        <f t="shared" si="0"/>
        <v>98.55855855855856</v>
      </c>
      <c r="F40" s="15"/>
    </row>
    <row r="41" spans="1:6" ht="80.25" customHeight="1">
      <c r="A41" s="20" t="s">
        <v>54</v>
      </c>
      <c r="B41" s="25" t="s">
        <v>51</v>
      </c>
      <c r="C41" s="26">
        <v>52</v>
      </c>
      <c r="D41" s="26">
        <v>52</v>
      </c>
      <c r="E41" s="26">
        <f t="shared" si="0"/>
        <v>100</v>
      </c>
      <c r="F41" s="15"/>
    </row>
    <row r="42" spans="1:6" ht="50.25" customHeight="1">
      <c r="A42" s="20" t="s">
        <v>89</v>
      </c>
      <c r="B42" s="30" t="s">
        <v>118</v>
      </c>
      <c r="C42" s="26">
        <v>3.5</v>
      </c>
      <c r="D42" s="26">
        <v>2.7</v>
      </c>
      <c r="E42" s="26">
        <f t="shared" si="0"/>
        <v>77.14285714285715</v>
      </c>
      <c r="F42" s="14"/>
    </row>
    <row r="43" spans="1:6" ht="20.25" customHeight="1">
      <c r="A43" s="21"/>
      <c r="B43" s="24" t="s">
        <v>126</v>
      </c>
      <c r="C43" s="23">
        <f>C33+C34</f>
        <v>5686.200000000001</v>
      </c>
      <c r="D43" s="23">
        <f>D33+D34</f>
        <v>4015.2999999999997</v>
      </c>
      <c r="E43" s="23">
        <f t="shared" si="0"/>
        <v>70.61482184938974</v>
      </c>
      <c r="F43" s="14"/>
    </row>
    <row r="44" spans="1:6" ht="20.25" customHeight="1">
      <c r="A44" s="96" t="s">
        <v>95</v>
      </c>
      <c r="B44" s="97"/>
      <c r="C44" s="97"/>
      <c r="D44" s="97"/>
      <c r="E44" s="98"/>
      <c r="F44" s="14"/>
    </row>
    <row r="45" spans="1:5" ht="22.5" customHeight="1">
      <c r="A45" s="21" t="s">
        <v>15</v>
      </c>
      <c r="B45" s="24" t="s">
        <v>16</v>
      </c>
      <c r="C45" s="21">
        <f>SUM(C46:C50)</f>
        <v>3462.8999999999996</v>
      </c>
      <c r="D45" s="21">
        <f>SUM(D46:D50)</f>
        <v>2450</v>
      </c>
      <c r="E45" s="23">
        <f aca="true" t="shared" si="1" ref="E45:E69">D45/C45*100</f>
        <v>70.74994946432182</v>
      </c>
    </row>
    <row r="46" spans="1:5" ht="67.5" customHeight="1">
      <c r="A46" s="20" t="s">
        <v>17</v>
      </c>
      <c r="B46" s="25" t="s">
        <v>56</v>
      </c>
      <c r="C46" s="20">
        <v>674.8</v>
      </c>
      <c r="D46" s="20">
        <v>513.4</v>
      </c>
      <c r="E46" s="26">
        <f t="shared" si="1"/>
        <v>76.08180201541198</v>
      </c>
    </row>
    <row r="47" spans="1:5" ht="101.25" customHeight="1">
      <c r="A47" s="20" t="s">
        <v>18</v>
      </c>
      <c r="B47" s="25" t="s">
        <v>164</v>
      </c>
      <c r="C47" s="20">
        <v>2318.7</v>
      </c>
      <c r="D47" s="20">
        <v>1562.9</v>
      </c>
      <c r="E47" s="26">
        <f t="shared" si="1"/>
        <v>67.40414887652565</v>
      </c>
    </row>
    <row r="48" spans="1:5" ht="41.25" customHeight="1">
      <c r="A48" s="20" t="s">
        <v>245</v>
      </c>
      <c r="B48" s="84" t="s">
        <v>246</v>
      </c>
      <c r="C48" s="20">
        <v>80</v>
      </c>
      <c r="D48" s="20">
        <v>80</v>
      </c>
      <c r="E48" s="26">
        <f t="shared" si="1"/>
        <v>100</v>
      </c>
    </row>
    <row r="49" spans="1:5" ht="22.5" customHeight="1">
      <c r="A49" s="20" t="s">
        <v>158</v>
      </c>
      <c r="B49" s="25" t="s">
        <v>139</v>
      </c>
      <c r="C49" s="20">
        <v>3.7</v>
      </c>
      <c r="D49" s="20"/>
      <c r="E49" s="26">
        <f t="shared" si="1"/>
        <v>0</v>
      </c>
    </row>
    <row r="50" spans="1:5" ht="19.5" customHeight="1">
      <c r="A50" s="20" t="s">
        <v>159</v>
      </c>
      <c r="B50" s="25" t="s">
        <v>140</v>
      </c>
      <c r="C50" s="20">
        <v>385.7</v>
      </c>
      <c r="D50" s="20">
        <v>293.7</v>
      </c>
      <c r="E50" s="26">
        <f t="shared" si="1"/>
        <v>76.14726471350791</v>
      </c>
    </row>
    <row r="51" spans="1:5" ht="21.75" customHeight="1">
      <c r="A51" s="21" t="s">
        <v>19</v>
      </c>
      <c r="B51" s="24" t="s">
        <v>20</v>
      </c>
      <c r="C51" s="21">
        <f>C52</f>
        <v>52</v>
      </c>
      <c r="D51" s="21">
        <f>D52</f>
        <v>36.6</v>
      </c>
      <c r="E51" s="23">
        <f t="shared" si="1"/>
        <v>70.38461538461539</v>
      </c>
    </row>
    <row r="52" spans="1:5" ht="31.5">
      <c r="A52" s="20" t="s">
        <v>42</v>
      </c>
      <c r="B52" s="25" t="s">
        <v>43</v>
      </c>
      <c r="C52" s="88">
        <v>52</v>
      </c>
      <c r="D52" s="88">
        <v>36.6</v>
      </c>
      <c r="E52" s="26">
        <f t="shared" si="1"/>
        <v>70.38461538461539</v>
      </c>
    </row>
    <row r="53" spans="1:5" ht="51.75" customHeight="1">
      <c r="A53" s="21" t="s">
        <v>21</v>
      </c>
      <c r="B53" s="24" t="s">
        <v>257</v>
      </c>
      <c r="C53" s="92">
        <f>C54</f>
        <v>50</v>
      </c>
      <c r="D53" s="92">
        <f>D54</f>
        <v>0</v>
      </c>
      <c r="E53" s="23">
        <f t="shared" si="1"/>
        <v>0</v>
      </c>
    </row>
    <row r="54" spans="1:5" ht="37.5" customHeight="1">
      <c r="A54" s="20" t="s">
        <v>22</v>
      </c>
      <c r="B54" s="25" t="s">
        <v>141</v>
      </c>
      <c r="C54" s="88">
        <v>50</v>
      </c>
      <c r="D54" s="88"/>
      <c r="E54" s="26">
        <f t="shared" si="1"/>
        <v>0</v>
      </c>
    </row>
    <row r="55" spans="1:5" ht="24" customHeight="1">
      <c r="A55" s="21" t="s">
        <v>37</v>
      </c>
      <c r="B55" s="24" t="s">
        <v>38</v>
      </c>
      <c r="C55" s="21">
        <f>C56+C57</f>
        <v>185.4</v>
      </c>
      <c r="D55" s="21">
        <f>D56+D57</f>
        <v>70</v>
      </c>
      <c r="E55" s="23">
        <f t="shared" si="1"/>
        <v>37.75620280474649</v>
      </c>
    </row>
    <row r="56" spans="1:5" ht="40.5" customHeight="1">
      <c r="A56" s="20" t="s">
        <v>175</v>
      </c>
      <c r="B56" s="25" t="s">
        <v>247</v>
      </c>
      <c r="C56" s="20">
        <v>115.4</v>
      </c>
      <c r="D56" s="20"/>
      <c r="E56" s="26">
        <f t="shared" si="1"/>
        <v>0</v>
      </c>
    </row>
    <row r="57" spans="1:5" ht="22.5" customHeight="1">
      <c r="A57" s="20" t="s">
        <v>58</v>
      </c>
      <c r="B57" s="25" t="s">
        <v>116</v>
      </c>
      <c r="C57" s="20">
        <v>70</v>
      </c>
      <c r="D57" s="20">
        <v>70</v>
      </c>
      <c r="E57" s="26">
        <f t="shared" si="1"/>
        <v>100</v>
      </c>
    </row>
    <row r="58" spans="1:5" ht="21" customHeight="1">
      <c r="A58" s="21" t="s">
        <v>23</v>
      </c>
      <c r="B58" s="24" t="s">
        <v>24</v>
      </c>
      <c r="C58" s="21">
        <f>SUM(C59:C60)</f>
        <v>1508.4</v>
      </c>
      <c r="D58" s="21">
        <f>SUM(D59:D60)</f>
        <v>724.2</v>
      </c>
      <c r="E58" s="23">
        <f t="shared" si="1"/>
        <v>48.01113762927605</v>
      </c>
    </row>
    <row r="59" spans="1:5" ht="20.25" customHeight="1">
      <c r="A59" s="20" t="s">
        <v>25</v>
      </c>
      <c r="B59" s="25" t="s">
        <v>36</v>
      </c>
      <c r="C59" s="20">
        <v>533.4</v>
      </c>
      <c r="D59" s="20">
        <v>246.2</v>
      </c>
      <c r="E59" s="26">
        <f t="shared" si="1"/>
        <v>46.15673040869891</v>
      </c>
    </row>
    <row r="60" spans="1:5" ht="24.75" customHeight="1">
      <c r="A60" s="20" t="s">
        <v>44</v>
      </c>
      <c r="B60" s="25" t="s">
        <v>34</v>
      </c>
      <c r="C60" s="20">
        <v>975</v>
      </c>
      <c r="D60" s="20">
        <v>478</v>
      </c>
      <c r="E60" s="26">
        <f t="shared" si="1"/>
        <v>49.02564102564103</v>
      </c>
    </row>
    <row r="61" spans="1:5" ht="21" customHeight="1">
      <c r="A61" s="21" t="s">
        <v>26</v>
      </c>
      <c r="B61" s="24" t="s">
        <v>27</v>
      </c>
      <c r="C61" s="21">
        <f>C62</f>
        <v>30</v>
      </c>
      <c r="D61" s="21">
        <f>D62</f>
        <v>10</v>
      </c>
      <c r="E61" s="23">
        <f t="shared" si="1"/>
        <v>33.33333333333333</v>
      </c>
    </row>
    <row r="62" spans="1:5" ht="22.5" customHeight="1">
      <c r="A62" s="20" t="s">
        <v>32</v>
      </c>
      <c r="B62" s="25" t="s">
        <v>45</v>
      </c>
      <c r="C62" s="20">
        <v>30</v>
      </c>
      <c r="D62" s="20">
        <v>10</v>
      </c>
      <c r="E62" s="26">
        <f t="shared" si="1"/>
        <v>33.33333333333333</v>
      </c>
    </row>
    <row r="63" spans="1:5" ht="20.25" customHeight="1">
      <c r="A63" s="21" t="s">
        <v>28</v>
      </c>
      <c r="B63" s="24" t="s">
        <v>203</v>
      </c>
      <c r="C63" s="21">
        <f>C64</f>
        <v>959</v>
      </c>
      <c r="D63" s="21">
        <f>D64</f>
        <v>549.2</v>
      </c>
      <c r="E63" s="23">
        <f t="shared" si="1"/>
        <v>57.2679874869656</v>
      </c>
    </row>
    <row r="64" spans="1:5" ht="24" customHeight="1">
      <c r="A64" s="20" t="s">
        <v>29</v>
      </c>
      <c r="B64" s="25" t="s">
        <v>30</v>
      </c>
      <c r="C64" s="20">
        <v>959</v>
      </c>
      <c r="D64" s="20">
        <v>549.2</v>
      </c>
      <c r="E64" s="26">
        <f t="shared" si="1"/>
        <v>57.2679874869656</v>
      </c>
    </row>
    <row r="65" spans="1:5" ht="20.25" customHeight="1">
      <c r="A65" s="21">
        <v>1100</v>
      </c>
      <c r="B65" s="24" t="s">
        <v>60</v>
      </c>
      <c r="C65" s="21">
        <f>C66</f>
        <v>20</v>
      </c>
      <c r="D65" s="21">
        <f>D66</f>
        <v>10</v>
      </c>
      <c r="E65" s="23">
        <f t="shared" si="1"/>
        <v>50</v>
      </c>
    </row>
    <row r="66" spans="1:5" ht="19.5" customHeight="1">
      <c r="A66" s="20">
        <v>1101</v>
      </c>
      <c r="B66" s="25" t="s">
        <v>161</v>
      </c>
      <c r="C66" s="20">
        <v>20</v>
      </c>
      <c r="D66" s="20">
        <v>10</v>
      </c>
      <c r="E66" s="26">
        <f t="shared" si="1"/>
        <v>50</v>
      </c>
    </row>
    <row r="67" spans="1:5" ht="23.25" customHeight="1">
      <c r="A67" s="21">
        <v>1200</v>
      </c>
      <c r="B67" s="24" t="s">
        <v>162</v>
      </c>
      <c r="C67" s="21">
        <f>C68</f>
        <v>50</v>
      </c>
      <c r="D67" s="21">
        <f>D68</f>
        <v>34.5</v>
      </c>
      <c r="E67" s="23">
        <f t="shared" si="1"/>
        <v>69</v>
      </c>
    </row>
    <row r="68" spans="1:5" ht="39" customHeight="1">
      <c r="A68" s="20">
        <v>1202</v>
      </c>
      <c r="B68" s="25" t="s">
        <v>163</v>
      </c>
      <c r="C68" s="20">
        <v>50</v>
      </c>
      <c r="D68" s="20">
        <v>34.5</v>
      </c>
      <c r="E68" s="26">
        <f t="shared" si="1"/>
        <v>69</v>
      </c>
    </row>
    <row r="69" spans="1:5" ht="21.75" customHeight="1">
      <c r="A69" s="20"/>
      <c r="B69" s="21" t="s">
        <v>31</v>
      </c>
      <c r="C69" s="21">
        <f>C67+C65+C63+C61+C58+C55+C51+C45+C53</f>
        <v>6317.7</v>
      </c>
      <c r="D69" s="21">
        <f>D67+D65+D63+D61+D58+D55+D51+D45+D53</f>
        <v>3884.5</v>
      </c>
      <c r="E69" s="23">
        <f t="shared" si="1"/>
        <v>61.48598382322681</v>
      </c>
    </row>
    <row r="70" spans="1:5" ht="47.25">
      <c r="A70" s="21" t="s">
        <v>98</v>
      </c>
      <c r="B70" s="31" t="s">
        <v>100</v>
      </c>
      <c r="C70" s="32">
        <f>C43-C69</f>
        <v>-631.4999999999991</v>
      </c>
      <c r="D70" s="32">
        <f>D43-D69</f>
        <v>130.79999999999973</v>
      </c>
      <c r="E70" s="23"/>
    </row>
    <row r="71" spans="1:5" ht="31.5">
      <c r="A71" s="21" t="s">
        <v>99</v>
      </c>
      <c r="B71" s="31" t="s">
        <v>101</v>
      </c>
      <c r="C71" s="32">
        <f>-C70</f>
        <v>631.4999999999991</v>
      </c>
      <c r="D71" s="32">
        <f>-D70</f>
        <v>-130.79999999999973</v>
      </c>
      <c r="E71" s="23"/>
    </row>
    <row r="72" spans="1:5" ht="15.75">
      <c r="A72" s="34"/>
      <c r="B72" s="31" t="s">
        <v>102</v>
      </c>
      <c r="C72" s="32">
        <v>631.5</v>
      </c>
      <c r="D72" s="32">
        <v>-130.8</v>
      </c>
      <c r="E72" s="26"/>
    </row>
  </sheetData>
  <sheetProtection/>
  <mergeCells count="5">
    <mergeCell ref="C1:E1"/>
    <mergeCell ref="A6:E6"/>
    <mergeCell ref="A7:E7"/>
    <mergeCell ref="C3:E3"/>
    <mergeCell ref="A44:E44"/>
  </mergeCells>
  <printOptions/>
  <pageMargins left="0.52" right="0.16" top="0.28" bottom="0.22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PageLayoutView="0" workbookViewId="0" topLeftCell="A1">
      <selection activeCell="C3" sqref="C3:E3"/>
    </sheetView>
  </sheetViews>
  <sheetFormatPr defaultColWidth="9.00390625" defaultRowHeight="12.75"/>
  <cols>
    <col min="1" max="1" width="30.00390625" style="36" customWidth="1"/>
    <col min="2" max="2" width="35.875" style="36" customWidth="1"/>
    <col min="3" max="3" width="10.625" style="36" customWidth="1"/>
    <col min="4" max="4" width="9.75390625" style="36" customWidth="1"/>
    <col min="5" max="5" width="10.75390625" style="36" customWidth="1"/>
  </cols>
  <sheetData>
    <row r="1" spans="3:5" ht="15.75">
      <c r="C1" s="93" t="s">
        <v>97</v>
      </c>
      <c r="D1" s="93"/>
      <c r="E1" s="93"/>
    </row>
    <row r="3" spans="3:5" ht="15.75">
      <c r="C3" s="108" t="s">
        <v>258</v>
      </c>
      <c r="D3" s="108"/>
      <c r="E3" s="108"/>
    </row>
    <row r="6" spans="1:5" ht="15.75">
      <c r="A6" s="94" t="s">
        <v>196</v>
      </c>
      <c r="B6" s="94"/>
      <c r="C6" s="94"/>
      <c r="D6" s="94"/>
      <c r="E6" s="94"/>
    </row>
    <row r="7" spans="1:5" ht="15.75">
      <c r="A7" s="94" t="s">
        <v>253</v>
      </c>
      <c r="B7" s="94"/>
      <c r="C7" s="94"/>
      <c r="D7" s="94"/>
      <c r="E7" s="94"/>
    </row>
    <row r="8" ht="15.75">
      <c r="E8" s="37" t="s">
        <v>114</v>
      </c>
    </row>
    <row r="9" spans="1:6" ht="63.75" customHeight="1">
      <c r="A9" s="72" t="s">
        <v>33</v>
      </c>
      <c r="B9" s="72" t="s">
        <v>120</v>
      </c>
      <c r="C9" s="72" t="s">
        <v>225</v>
      </c>
      <c r="D9" s="72" t="s">
        <v>254</v>
      </c>
      <c r="E9" s="72" t="s">
        <v>88</v>
      </c>
      <c r="F9" s="4"/>
    </row>
    <row r="10" spans="1:6" ht="15.75">
      <c r="A10" s="20">
        <v>1</v>
      </c>
      <c r="B10" s="20">
        <v>2</v>
      </c>
      <c r="C10" s="20">
        <v>3</v>
      </c>
      <c r="D10" s="20">
        <v>4</v>
      </c>
      <c r="E10" s="20">
        <v>5</v>
      </c>
      <c r="F10" s="4"/>
    </row>
    <row r="11" spans="1:6" ht="31.5">
      <c r="A11" s="21" t="s">
        <v>39</v>
      </c>
      <c r="B11" s="38" t="s">
        <v>143</v>
      </c>
      <c r="C11" s="23">
        <f>C34</f>
        <v>2983.7</v>
      </c>
      <c r="D11" s="23">
        <f>D34</f>
        <v>1816.8</v>
      </c>
      <c r="E11" s="23">
        <f aca="true" t="shared" si="0" ref="E11:E47">D11/C11*100</f>
        <v>60.8908402319268</v>
      </c>
      <c r="F11" s="6"/>
    </row>
    <row r="12" spans="1:6" ht="15.75">
      <c r="A12" s="21" t="s">
        <v>0</v>
      </c>
      <c r="B12" s="24" t="s">
        <v>62</v>
      </c>
      <c r="C12" s="23">
        <f>C13</f>
        <v>970</v>
      </c>
      <c r="D12" s="23">
        <f>D13</f>
        <v>374.1</v>
      </c>
      <c r="E12" s="23">
        <f t="shared" si="0"/>
        <v>38.56701030927835</v>
      </c>
      <c r="F12" s="6"/>
    </row>
    <row r="13" spans="1:6" ht="18.75" customHeight="1">
      <c r="A13" s="20" t="s">
        <v>1</v>
      </c>
      <c r="B13" s="25" t="s">
        <v>2</v>
      </c>
      <c r="C13" s="26">
        <v>970</v>
      </c>
      <c r="D13" s="26">
        <v>374.1</v>
      </c>
      <c r="E13" s="26">
        <f t="shared" si="0"/>
        <v>38.56701030927835</v>
      </c>
      <c r="F13" s="7"/>
    </row>
    <row r="14" spans="1:6" ht="18.75" customHeight="1">
      <c r="A14" s="21" t="s">
        <v>231</v>
      </c>
      <c r="B14" s="24" t="s">
        <v>232</v>
      </c>
      <c r="C14" s="23">
        <f>C15+C16+C17+C18</f>
        <v>603.5</v>
      </c>
      <c r="D14" s="23">
        <f>D15+D16+D17+D18</f>
        <v>418.59999999999997</v>
      </c>
      <c r="E14" s="33">
        <f t="shared" si="0"/>
        <v>69.36205468102733</v>
      </c>
      <c r="F14" s="7"/>
    </row>
    <row r="15" spans="1:6" ht="129.75" customHeight="1">
      <c r="A15" s="34" t="s">
        <v>233</v>
      </c>
      <c r="B15" s="81" t="s">
        <v>237</v>
      </c>
      <c r="C15" s="64">
        <v>220.9</v>
      </c>
      <c r="D15" s="64">
        <v>159</v>
      </c>
      <c r="E15" s="46">
        <f t="shared" si="0"/>
        <v>71.97827071072884</v>
      </c>
      <c r="F15" s="7"/>
    </row>
    <row r="16" spans="1:6" ht="180.75" customHeight="1">
      <c r="A16" s="34" t="s">
        <v>234</v>
      </c>
      <c r="B16" s="82" t="s">
        <v>238</v>
      </c>
      <c r="C16" s="64">
        <v>4.6</v>
      </c>
      <c r="D16" s="64">
        <v>3.3</v>
      </c>
      <c r="E16" s="46">
        <f t="shared" si="0"/>
        <v>71.73913043478261</v>
      </c>
      <c r="F16" s="7"/>
    </row>
    <row r="17" spans="1:6" ht="149.25" customHeight="1">
      <c r="A17" s="34" t="s">
        <v>235</v>
      </c>
      <c r="B17" s="50" t="s">
        <v>239</v>
      </c>
      <c r="C17" s="64">
        <v>357.6</v>
      </c>
      <c r="D17" s="64">
        <v>260.9</v>
      </c>
      <c r="E17" s="46">
        <f t="shared" si="0"/>
        <v>72.95861297539149</v>
      </c>
      <c r="F17" s="7"/>
    </row>
    <row r="18" spans="1:6" ht="132" customHeight="1">
      <c r="A18" s="34" t="s">
        <v>236</v>
      </c>
      <c r="B18" s="50" t="s">
        <v>240</v>
      </c>
      <c r="C18" s="64">
        <v>20.4</v>
      </c>
      <c r="D18" s="64">
        <v>-4.6</v>
      </c>
      <c r="E18" s="46">
        <f t="shared" si="0"/>
        <v>-22.54901960784314</v>
      </c>
      <c r="F18" s="7"/>
    </row>
    <row r="19" spans="1:6" ht="24.75" customHeight="1">
      <c r="A19" s="21" t="s">
        <v>3</v>
      </c>
      <c r="B19" s="24" t="s">
        <v>63</v>
      </c>
      <c r="C19" s="23">
        <f>C20</f>
        <v>0</v>
      </c>
      <c r="D19" s="23">
        <f>D20</f>
        <v>1.1</v>
      </c>
      <c r="E19" s="46"/>
      <c r="F19" s="6"/>
    </row>
    <row r="20" spans="1:6" ht="32.25" customHeight="1">
      <c r="A20" s="20" t="s">
        <v>5</v>
      </c>
      <c r="B20" s="25" t="s">
        <v>6</v>
      </c>
      <c r="C20" s="26"/>
      <c r="D20" s="26">
        <v>1.1</v>
      </c>
      <c r="E20" s="23"/>
      <c r="F20" s="4"/>
    </row>
    <row r="21" spans="1:6" ht="21.75" customHeight="1">
      <c r="A21" s="21" t="s">
        <v>7</v>
      </c>
      <c r="B21" s="24" t="s">
        <v>66</v>
      </c>
      <c r="C21" s="23">
        <f>C22+C23</f>
        <v>1302</v>
      </c>
      <c r="D21" s="23">
        <f>D22+D23</f>
        <v>782.2</v>
      </c>
      <c r="E21" s="23">
        <f t="shared" si="0"/>
        <v>60.07680491551459</v>
      </c>
      <c r="F21" s="4"/>
    </row>
    <row r="22" spans="1:6" ht="35.25" customHeight="1">
      <c r="A22" s="20" t="s">
        <v>9</v>
      </c>
      <c r="B22" s="25" t="s">
        <v>68</v>
      </c>
      <c r="C22" s="26">
        <v>42</v>
      </c>
      <c r="D22" s="26">
        <v>45</v>
      </c>
      <c r="E22" s="26">
        <f t="shared" si="0"/>
        <v>107.14285714285714</v>
      </c>
      <c r="F22" s="4"/>
    </row>
    <row r="23" spans="1:6" ht="18.75" customHeight="1">
      <c r="A23" s="20" t="s">
        <v>117</v>
      </c>
      <c r="B23" s="25" t="s">
        <v>70</v>
      </c>
      <c r="C23" s="26">
        <v>1260</v>
      </c>
      <c r="D23" s="26">
        <v>737.2</v>
      </c>
      <c r="E23" s="26">
        <f t="shared" si="0"/>
        <v>58.507936507936506</v>
      </c>
      <c r="F23" s="6"/>
    </row>
    <row r="24" spans="1:6" ht="62.25" customHeight="1">
      <c r="A24" s="21" t="s">
        <v>146</v>
      </c>
      <c r="B24" s="24" t="s">
        <v>94</v>
      </c>
      <c r="C24" s="23"/>
      <c r="D24" s="23">
        <v>0</v>
      </c>
      <c r="E24" s="23"/>
      <c r="F24" s="6"/>
    </row>
    <row r="25" spans="1:6" ht="70.5" customHeight="1">
      <c r="A25" s="21" t="s">
        <v>13</v>
      </c>
      <c r="B25" s="24" t="s">
        <v>72</v>
      </c>
      <c r="C25" s="23">
        <f>C26+C27</f>
        <v>76.69999999999999</v>
      </c>
      <c r="D25" s="23">
        <f>D26+D27</f>
        <v>212.5</v>
      </c>
      <c r="E25" s="23">
        <f t="shared" si="0"/>
        <v>277.05345501955674</v>
      </c>
      <c r="F25" s="4"/>
    </row>
    <row r="26" spans="1:6" ht="159.75" customHeight="1">
      <c r="A26" s="20" t="s">
        <v>179</v>
      </c>
      <c r="B26" s="25" t="s">
        <v>73</v>
      </c>
      <c r="C26" s="26">
        <v>65.1</v>
      </c>
      <c r="D26" s="26">
        <v>203.8</v>
      </c>
      <c r="E26" s="26">
        <f t="shared" si="0"/>
        <v>313.05683563748084</v>
      </c>
      <c r="F26" s="4"/>
    </row>
    <row r="27" spans="1:6" ht="133.5" customHeight="1">
      <c r="A27" s="20" t="s">
        <v>195</v>
      </c>
      <c r="B27" s="25" t="s">
        <v>192</v>
      </c>
      <c r="C27" s="26">
        <v>11.6</v>
      </c>
      <c r="D27" s="26">
        <v>8.7</v>
      </c>
      <c r="E27" s="26">
        <f t="shared" si="0"/>
        <v>75</v>
      </c>
      <c r="F27" s="4"/>
    </row>
    <row r="28" spans="1:6" ht="51.75" customHeight="1">
      <c r="A28" s="21" t="s">
        <v>150</v>
      </c>
      <c r="B28" s="24" t="s">
        <v>244</v>
      </c>
      <c r="C28" s="23">
        <f>C29</f>
        <v>0</v>
      </c>
      <c r="D28" s="23">
        <f>D29</f>
        <v>17.8</v>
      </c>
      <c r="E28" s="23"/>
      <c r="F28" s="4"/>
    </row>
    <row r="29" spans="1:6" ht="38.25" customHeight="1">
      <c r="A29" s="20" t="s">
        <v>249</v>
      </c>
      <c r="B29" s="25" t="s">
        <v>243</v>
      </c>
      <c r="C29" s="26"/>
      <c r="D29" s="26">
        <v>17.8</v>
      </c>
      <c r="E29" s="26"/>
      <c r="F29" s="4"/>
    </row>
    <row r="30" spans="1:6" ht="54.75" customHeight="1">
      <c r="A30" s="21" t="s">
        <v>76</v>
      </c>
      <c r="B30" s="24" t="s">
        <v>77</v>
      </c>
      <c r="C30" s="23">
        <f>C31</f>
        <v>31.5</v>
      </c>
      <c r="D30" s="23">
        <f>D31</f>
        <v>9</v>
      </c>
      <c r="E30" s="46">
        <f t="shared" si="0"/>
        <v>28.57142857142857</v>
      </c>
      <c r="F30" s="4"/>
    </row>
    <row r="31" spans="1:6" ht="102.75" customHeight="1">
      <c r="A31" s="20" t="s">
        <v>180</v>
      </c>
      <c r="B31" s="25" t="s">
        <v>78</v>
      </c>
      <c r="C31" s="26">
        <v>31.5</v>
      </c>
      <c r="D31" s="34">
        <v>9</v>
      </c>
      <c r="E31" s="46">
        <f t="shared" si="0"/>
        <v>28.57142857142857</v>
      </c>
      <c r="F31" s="4"/>
    </row>
    <row r="32" spans="1:6" ht="39" customHeight="1">
      <c r="A32" s="21" t="s">
        <v>206</v>
      </c>
      <c r="B32" s="24" t="s">
        <v>200</v>
      </c>
      <c r="C32" s="23">
        <f>C33</f>
        <v>0</v>
      </c>
      <c r="D32" s="23">
        <f>D33</f>
        <v>1.5</v>
      </c>
      <c r="E32" s="33"/>
      <c r="F32" s="4"/>
    </row>
    <row r="33" spans="1:6" ht="84" customHeight="1">
      <c r="A33" s="20" t="s">
        <v>207</v>
      </c>
      <c r="B33" s="25" t="s">
        <v>208</v>
      </c>
      <c r="C33" s="26"/>
      <c r="D33" s="64">
        <v>1.5</v>
      </c>
      <c r="E33" s="46"/>
      <c r="F33" s="4"/>
    </row>
    <row r="34" spans="1:6" ht="20.25" customHeight="1">
      <c r="A34" s="21"/>
      <c r="B34" s="24" t="s">
        <v>79</v>
      </c>
      <c r="C34" s="23">
        <f>C12+C19+C21+C25+C30+C32+C14+C28</f>
        <v>2983.7</v>
      </c>
      <c r="D34" s="23">
        <f>D12+D19+D21+D25+D30+D32+D14+D28</f>
        <v>1816.8</v>
      </c>
      <c r="E34" s="23">
        <f t="shared" si="0"/>
        <v>60.8908402319268</v>
      </c>
      <c r="F34" s="8"/>
    </row>
    <row r="35" spans="1:6" ht="23.25" customHeight="1">
      <c r="A35" s="21" t="s">
        <v>80</v>
      </c>
      <c r="B35" s="24" t="s">
        <v>81</v>
      </c>
      <c r="C35" s="23">
        <f>C36+C39+C42+C45</f>
        <v>4576.7</v>
      </c>
      <c r="D35" s="23">
        <f>D36+D39+D42+D45</f>
        <v>3479.7999999999997</v>
      </c>
      <c r="E35" s="23">
        <f t="shared" si="0"/>
        <v>76.03294950510193</v>
      </c>
      <c r="F35" s="8"/>
    </row>
    <row r="36" spans="1:6" ht="52.5" customHeight="1">
      <c r="A36" s="21" t="s">
        <v>35</v>
      </c>
      <c r="B36" s="24" t="s">
        <v>82</v>
      </c>
      <c r="C36" s="23">
        <f>C37+C38</f>
        <v>1538</v>
      </c>
      <c r="D36" s="23">
        <f>D37+D38</f>
        <v>1153.5</v>
      </c>
      <c r="E36" s="23">
        <f t="shared" si="0"/>
        <v>75</v>
      </c>
      <c r="F36" s="8"/>
    </row>
    <row r="37" spans="1:6" ht="54" customHeight="1">
      <c r="A37" s="20" t="s">
        <v>14</v>
      </c>
      <c r="B37" s="25" t="s">
        <v>83</v>
      </c>
      <c r="C37" s="26">
        <v>1538</v>
      </c>
      <c r="D37" s="26">
        <v>1153.5</v>
      </c>
      <c r="E37" s="26">
        <f t="shared" si="0"/>
        <v>75</v>
      </c>
      <c r="F37" s="8"/>
    </row>
    <row r="38" spans="1:6" ht="46.5" customHeight="1">
      <c r="A38" s="80" t="s">
        <v>209</v>
      </c>
      <c r="B38" s="78" t="s">
        <v>210</v>
      </c>
      <c r="C38" s="26"/>
      <c r="D38" s="26"/>
      <c r="E38" s="26"/>
      <c r="F38" s="8"/>
    </row>
    <row r="39" spans="1:6" ht="47.25">
      <c r="A39" s="21" t="s">
        <v>252</v>
      </c>
      <c r="B39" s="49" t="s">
        <v>251</v>
      </c>
      <c r="C39" s="23">
        <f>C40+C41</f>
        <v>2965</v>
      </c>
      <c r="D39" s="23">
        <f>D40+D41</f>
        <v>2253.7</v>
      </c>
      <c r="E39" s="23">
        <f t="shared" si="0"/>
        <v>76.01011804384486</v>
      </c>
      <c r="F39" s="6"/>
    </row>
    <row r="40" spans="1:6" ht="40.5" customHeight="1">
      <c r="A40" s="20" t="s">
        <v>84</v>
      </c>
      <c r="B40" s="25" t="s">
        <v>213</v>
      </c>
      <c r="C40" s="26">
        <v>2845</v>
      </c>
      <c r="D40" s="26">
        <v>2133.7</v>
      </c>
      <c r="E40" s="26">
        <f t="shared" si="0"/>
        <v>74.9982425307557</v>
      </c>
      <c r="F40" s="6"/>
    </row>
    <row r="41" spans="1:6" ht="63">
      <c r="A41" s="20" t="s">
        <v>84</v>
      </c>
      <c r="B41" s="76" t="s">
        <v>211</v>
      </c>
      <c r="C41" s="26">
        <v>120</v>
      </c>
      <c r="D41" s="26">
        <v>120</v>
      </c>
      <c r="E41" s="26">
        <f t="shared" si="0"/>
        <v>100</v>
      </c>
      <c r="F41" s="6"/>
    </row>
    <row r="42" spans="1:6" ht="47.25">
      <c r="A42" s="21" t="s">
        <v>50</v>
      </c>
      <c r="B42" s="24" t="s">
        <v>86</v>
      </c>
      <c r="C42" s="23">
        <f>C43+C44</f>
        <v>73.7</v>
      </c>
      <c r="D42" s="23">
        <f>D43+D44</f>
        <v>72.6</v>
      </c>
      <c r="E42" s="23">
        <f t="shared" si="0"/>
        <v>98.50746268656715</v>
      </c>
      <c r="F42" s="6"/>
    </row>
    <row r="43" spans="1:6" ht="78.75">
      <c r="A43" s="20" t="s">
        <v>54</v>
      </c>
      <c r="B43" s="25" t="s">
        <v>87</v>
      </c>
      <c r="C43" s="26">
        <v>69.3</v>
      </c>
      <c r="D43" s="26">
        <v>69.3</v>
      </c>
      <c r="E43" s="26">
        <f t="shared" si="0"/>
        <v>100</v>
      </c>
      <c r="F43" s="6"/>
    </row>
    <row r="44" spans="1:6" ht="56.25" customHeight="1">
      <c r="A44" s="20" t="s">
        <v>89</v>
      </c>
      <c r="B44" s="25" t="s">
        <v>118</v>
      </c>
      <c r="C44" s="26">
        <v>4.4</v>
      </c>
      <c r="D44" s="26">
        <v>3.3</v>
      </c>
      <c r="E44" s="26">
        <f t="shared" si="0"/>
        <v>74.99999999999999</v>
      </c>
      <c r="F44" s="6"/>
    </row>
    <row r="45" spans="1:6" ht="31.5">
      <c r="A45" s="21" t="s">
        <v>156</v>
      </c>
      <c r="B45" s="24" t="s">
        <v>48</v>
      </c>
      <c r="C45" s="23">
        <f>C46</f>
        <v>0</v>
      </c>
      <c r="D45" s="23">
        <f>D46</f>
        <v>0</v>
      </c>
      <c r="E45" s="23"/>
      <c r="F45" s="6"/>
    </row>
    <row r="46" spans="1:6" ht="47.25">
      <c r="A46" s="20" t="s">
        <v>157</v>
      </c>
      <c r="B46" s="25" t="s">
        <v>108</v>
      </c>
      <c r="C46" s="26"/>
      <c r="D46" s="26"/>
      <c r="E46" s="26"/>
      <c r="F46" s="6"/>
    </row>
    <row r="47" spans="1:6" ht="21.75" customHeight="1">
      <c r="A47" s="24"/>
      <c r="B47" s="24" t="s">
        <v>106</v>
      </c>
      <c r="C47" s="23">
        <f>C34+C35</f>
        <v>7560.4</v>
      </c>
      <c r="D47" s="23">
        <f>D34+D35</f>
        <v>5296.599999999999</v>
      </c>
      <c r="E47" s="23">
        <f t="shared" si="0"/>
        <v>70.05713983387122</v>
      </c>
      <c r="F47" s="6"/>
    </row>
    <row r="48" spans="1:6" ht="15" customHeight="1">
      <c r="A48" s="96" t="s">
        <v>95</v>
      </c>
      <c r="B48" s="97"/>
      <c r="C48" s="97"/>
      <c r="D48" s="97"/>
      <c r="E48" s="98"/>
      <c r="F48" s="6"/>
    </row>
    <row r="49" spans="1:5" ht="22.5" customHeight="1">
      <c r="A49" s="21" t="s">
        <v>15</v>
      </c>
      <c r="B49" s="24" t="s">
        <v>16</v>
      </c>
      <c r="C49" s="21">
        <f>SUM(C50:C54)</f>
        <v>3204.9</v>
      </c>
      <c r="D49" s="21">
        <f>SUM(D50:D54)</f>
        <v>2252.8</v>
      </c>
      <c r="E49" s="23">
        <f aca="true" t="shared" si="1" ref="E49:E74">D49/C49*100</f>
        <v>70.29236481637493</v>
      </c>
    </row>
    <row r="50" spans="1:5" ht="66.75" customHeight="1">
      <c r="A50" s="20" t="s">
        <v>17</v>
      </c>
      <c r="B50" s="25" t="s">
        <v>56</v>
      </c>
      <c r="C50" s="20">
        <v>694</v>
      </c>
      <c r="D50" s="20">
        <v>483.9</v>
      </c>
      <c r="E50" s="26">
        <f t="shared" si="1"/>
        <v>69.72622478386167</v>
      </c>
    </row>
    <row r="51" spans="1:5" ht="96" customHeight="1">
      <c r="A51" s="20" t="s">
        <v>18</v>
      </c>
      <c r="B51" s="25" t="s">
        <v>164</v>
      </c>
      <c r="C51" s="20">
        <v>2296</v>
      </c>
      <c r="D51" s="20">
        <v>1596.5</v>
      </c>
      <c r="E51" s="26">
        <f t="shared" si="1"/>
        <v>69.53397212543554</v>
      </c>
    </row>
    <row r="52" spans="1:5" ht="33.75" customHeight="1">
      <c r="A52" s="20" t="s">
        <v>245</v>
      </c>
      <c r="B52" s="84" t="s">
        <v>246</v>
      </c>
      <c r="C52" s="20">
        <v>74.9</v>
      </c>
      <c r="D52" s="20">
        <v>74.9</v>
      </c>
      <c r="E52" s="26">
        <f t="shared" si="1"/>
        <v>100</v>
      </c>
    </row>
    <row r="53" spans="1:5" ht="22.5" customHeight="1">
      <c r="A53" s="20" t="s">
        <v>158</v>
      </c>
      <c r="B53" s="25" t="s">
        <v>139</v>
      </c>
      <c r="C53" s="20">
        <v>3</v>
      </c>
      <c r="D53" s="20"/>
      <c r="E53" s="26">
        <f t="shared" si="1"/>
        <v>0</v>
      </c>
    </row>
    <row r="54" spans="1:5" ht="35.25" customHeight="1">
      <c r="A54" s="20" t="s">
        <v>159</v>
      </c>
      <c r="B54" s="25" t="s">
        <v>140</v>
      </c>
      <c r="C54" s="20">
        <v>137</v>
      </c>
      <c r="D54" s="20">
        <v>97.5</v>
      </c>
      <c r="E54" s="26">
        <f t="shared" si="1"/>
        <v>71.16788321167883</v>
      </c>
    </row>
    <row r="55" spans="1:5" ht="22.5" customHeight="1">
      <c r="A55" s="21" t="s">
        <v>19</v>
      </c>
      <c r="B55" s="24" t="s">
        <v>20</v>
      </c>
      <c r="C55" s="21">
        <f>C56</f>
        <v>69.3</v>
      </c>
      <c r="D55" s="21">
        <f>D56</f>
        <v>39.7</v>
      </c>
      <c r="E55" s="23">
        <f t="shared" si="1"/>
        <v>57.2871572871573</v>
      </c>
    </row>
    <row r="56" spans="1:5" ht="35.25" customHeight="1">
      <c r="A56" s="20" t="s">
        <v>42</v>
      </c>
      <c r="B56" s="25" t="s">
        <v>43</v>
      </c>
      <c r="C56" s="20">
        <v>69.3</v>
      </c>
      <c r="D56" s="20">
        <v>39.7</v>
      </c>
      <c r="E56" s="26">
        <f t="shared" si="1"/>
        <v>57.2871572871573</v>
      </c>
    </row>
    <row r="57" spans="1:5" ht="53.25" customHeight="1">
      <c r="A57" s="21" t="s">
        <v>21</v>
      </c>
      <c r="B57" s="24" t="s">
        <v>185</v>
      </c>
      <c r="C57" s="21">
        <f>C58+C59</f>
        <v>77</v>
      </c>
      <c r="D57" s="21">
        <f>D58+D59</f>
        <v>65.6</v>
      </c>
      <c r="E57" s="23">
        <f t="shared" si="1"/>
        <v>85.19480519480518</v>
      </c>
    </row>
    <row r="58" spans="1:5" ht="68.25" customHeight="1">
      <c r="A58" s="20" t="s">
        <v>22</v>
      </c>
      <c r="B58" s="87" t="s">
        <v>141</v>
      </c>
      <c r="C58" s="20">
        <v>67</v>
      </c>
      <c r="D58" s="20">
        <v>65.6</v>
      </c>
      <c r="E58" s="26">
        <f t="shared" si="1"/>
        <v>97.91044776119402</v>
      </c>
    </row>
    <row r="59" spans="1:5" ht="36.75" customHeight="1">
      <c r="A59" s="20" t="s">
        <v>115</v>
      </c>
      <c r="B59" s="25" t="s">
        <v>186</v>
      </c>
      <c r="C59" s="20">
        <v>10</v>
      </c>
      <c r="D59" s="20"/>
      <c r="E59" s="26">
        <f t="shared" si="1"/>
        <v>0</v>
      </c>
    </row>
    <row r="60" spans="1:5" ht="23.25" customHeight="1">
      <c r="A60" s="21" t="s">
        <v>37</v>
      </c>
      <c r="B60" s="24" t="s">
        <v>38</v>
      </c>
      <c r="C60" s="21">
        <f>C61+C62</f>
        <v>733.5</v>
      </c>
      <c r="D60" s="21">
        <f>D61+D62</f>
        <v>449.2</v>
      </c>
      <c r="E60" s="23">
        <f t="shared" si="1"/>
        <v>61.24062713019768</v>
      </c>
    </row>
    <row r="61" spans="1:5" ht="34.5" customHeight="1">
      <c r="A61" s="20" t="s">
        <v>175</v>
      </c>
      <c r="B61" s="25" t="s">
        <v>247</v>
      </c>
      <c r="C61" s="20">
        <v>603.5</v>
      </c>
      <c r="D61" s="20">
        <v>329.2</v>
      </c>
      <c r="E61" s="26">
        <f t="shared" si="1"/>
        <v>54.54846727423364</v>
      </c>
    </row>
    <row r="62" spans="1:5" ht="36" customHeight="1">
      <c r="A62" s="20" t="s">
        <v>58</v>
      </c>
      <c r="B62" s="25" t="s">
        <v>116</v>
      </c>
      <c r="C62" s="20">
        <v>130</v>
      </c>
      <c r="D62" s="20">
        <v>120</v>
      </c>
      <c r="E62" s="26">
        <f t="shared" si="1"/>
        <v>92.3076923076923</v>
      </c>
    </row>
    <row r="63" spans="1:5" ht="33" customHeight="1">
      <c r="A63" s="21" t="s">
        <v>23</v>
      </c>
      <c r="B63" s="24" t="s">
        <v>24</v>
      </c>
      <c r="C63" s="21">
        <f>SUM(C64:C65)</f>
        <v>1029</v>
      </c>
      <c r="D63" s="21">
        <f>SUM(D64:D65)</f>
        <v>349.4</v>
      </c>
      <c r="E63" s="23">
        <f t="shared" si="1"/>
        <v>33.95529640427599</v>
      </c>
    </row>
    <row r="64" spans="1:5" ht="24.75" customHeight="1">
      <c r="A64" s="20" t="s">
        <v>25</v>
      </c>
      <c r="B64" s="25" t="s">
        <v>36</v>
      </c>
      <c r="C64" s="20">
        <v>489</v>
      </c>
      <c r="D64" s="20">
        <v>117.2</v>
      </c>
      <c r="E64" s="26">
        <f t="shared" si="1"/>
        <v>23.967280163599185</v>
      </c>
    </row>
    <row r="65" spans="1:5" ht="21" customHeight="1">
      <c r="A65" s="20" t="s">
        <v>44</v>
      </c>
      <c r="B65" s="25" t="s">
        <v>34</v>
      </c>
      <c r="C65" s="20">
        <v>540</v>
      </c>
      <c r="D65" s="20">
        <v>232.2</v>
      </c>
      <c r="E65" s="26">
        <f t="shared" si="1"/>
        <v>43</v>
      </c>
    </row>
    <row r="66" spans="1:5" ht="26.25" customHeight="1">
      <c r="A66" s="21" t="s">
        <v>26</v>
      </c>
      <c r="B66" s="24" t="s">
        <v>27</v>
      </c>
      <c r="C66" s="21">
        <f>C67</f>
        <v>53</v>
      </c>
      <c r="D66" s="21">
        <f>D67</f>
        <v>34</v>
      </c>
      <c r="E66" s="23">
        <f t="shared" si="1"/>
        <v>64.15094339622641</v>
      </c>
    </row>
    <row r="67" spans="1:5" ht="36.75" customHeight="1">
      <c r="A67" s="20" t="s">
        <v>32</v>
      </c>
      <c r="B67" s="25" t="s">
        <v>45</v>
      </c>
      <c r="C67" s="20">
        <v>53</v>
      </c>
      <c r="D67" s="20">
        <v>34</v>
      </c>
      <c r="E67" s="26">
        <f t="shared" si="1"/>
        <v>64.15094339622641</v>
      </c>
    </row>
    <row r="68" spans="1:5" ht="25.5" customHeight="1">
      <c r="A68" s="21" t="s">
        <v>28</v>
      </c>
      <c r="B68" s="24" t="s">
        <v>203</v>
      </c>
      <c r="C68" s="21">
        <f>C69</f>
        <v>2450.7</v>
      </c>
      <c r="D68" s="21">
        <f>D69</f>
        <v>1215</v>
      </c>
      <c r="E68" s="23">
        <f t="shared" si="1"/>
        <v>49.57767168564084</v>
      </c>
    </row>
    <row r="69" spans="1:5" ht="23.25" customHeight="1">
      <c r="A69" s="20" t="s">
        <v>29</v>
      </c>
      <c r="B69" s="25" t="s">
        <v>30</v>
      </c>
      <c r="C69" s="20">
        <v>2450.7</v>
      </c>
      <c r="D69" s="20">
        <v>1215</v>
      </c>
      <c r="E69" s="26">
        <f t="shared" si="1"/>
        <v>49.57767168564084</v>
      </c>
    </row>
    <row r="70" spans="1:5" ht="24" customHeight="1">
      <c r="A70" s="21">
        <v>1100</v>
      </c>
      <c r="B70" s="24" t="s">
        <v>60</v>
      </c>
      <c r="C70" s="21">
        <f>C71</f>
        <v>30</v>
      </c>
      <c r="D70" s="21">
        <f>D71</f>
        <v>17.5</v>
      </c>
      <c r="E70" s="23">
        <f t="shared" si="1"/>
        <v>58.333333333333336</v>
      </c>
    </row>
    <row r="71" spans="1:5" ht="21.75" customHeight="1">
      <c r="A71" s="20">
        <v>1101</v>
      </c>
      <c r="B71" s="25" t="s">
        <v>161</v>
      </c>
      <c r="C71" s="20">
        <v>30</v>
      </c>
      <c r="D71" s="20">
        <v>17.5</v>
      </c>
      <c r="E71" s="26">
        <f t="shared" si="1"/>
        <v>58.333333333333336</v>
      </c>
    </row>
    <row r="72" spans="1:5" ht="27.75" customHeight="1">
      <c r="A72" s="21">
        <v>1200</v>
      </c>
      <c r="B72" s="24" t="s">
        <v>162</v>
      </c>
      <c r="C72" s="21">
        <f>C73</f>
        <v>102</v>
      </c>
      <c r="D72" s="21">
        <f>D73</f>
        <v>56.2</v>
      </c>
      <c r="E72" s="23">
        <f t="shared" si="1"/>
        <v>55.09803921568628</v>
      </c>
    </row>
    <row r="73" spans="1:5" ht="33" customHeight="1">
      <c r="A73" s="20">
        <v>1202</v>
      </c>
      <c r="B73" s="25" t="s">
        <v>163</v>
      </c>
      <c r="C73" s="20">
        <v>102</v>
      </c>
      <c r="D73" s="20">
        <v>56.2</v>
      </c>
      <c r="E73" s="26">
        <f t="shared" si="1"/>
        <v>55.09803921568628</v>
      </c>
    </row>
    <row r="74" spans="1:5" ht="25.5" customHeight="1">
      <c r="A74" s="20"/>
      <c r="B74" s="21" t="s">
        <v>31</v>
      </c>
      <c r="C74" s="21">
        <f>C72+C70+C68+C66+C63+C60+C57+C55+C49</f>
        <v>7749.4</v>
      </c>
      <c r="D74" s="21">
        <f>D72+D70+D68+D66+D63+D60+D57+D55+D49</f>
        <v>4479.4</v>
      </c>
      <c r="E74" s="23">
        <f t="shared" si="1"/>
        <v>57.80318476269131</v>
      </c>
    </row>
    <row r="75" spans="1:5" ht="47.25">
      <c r="A75" s="68" t="s">
        <v>98</v>
      </c>
      <c r="B75" s="69" t="s">
        <v>100</v>
      </c>
      <c r="C75" s="63">
        <f>C47-C74</f>
        <v>-189</v>
      </c>
      <c r="D75" s="63">
        <f>D47-D74</f>
        <v>817.1999999999998</v>
      </c>
      <c r="E75" s="70"/>
    </row>
    <row r="76" spans="1:5" ht="31.5">
      <c r="A76" s="21" t="s">
        <v>99</v>
      </c>
      <c r="B76" s="31" t="s">
        <v>101</v>
      </c>
      <c r="C76" s="32">
        <f>-C75</f>
        <v>189</v>
      </c>
      <c r="D76" s="32">
        <f>-D75</f>
        <v>-817.1999999999998</v>
      </c>
      <c r="E76" s="33"/>
    </row>
    <row r="77" spans="1:5" ht="17.25" customHeight="1">
      <c r="A77" s="34"/>
      <c r="B77" s="31" t="s">
        <v>102</v>
      </c>
      <c r="C77" s="32">
        <v>189</v>
      </c>
      <c r="D77" s="32">
        <v>-817.2</v>
      </c>
      <c r="E77" s="33"/>
    </row>
  </sheetData>
  <sheetProtection/>
  <mergeCells count="5">
    <mergeCell ref="C1:E1"/>
    <mergeCell ref="C3:E3"/>
    <mergeCell ref="A6:E6"/>
    <mergeCell ref="A7:E7"/>
    <mergeCell ref="A48:E48"/>
  </mergeCells>
  <printOptions/>
  <pageMargins left="0.57" right="0.19" top="0.32" bottom="0.26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1</cp:lastModifiedBy>
  <cp:lastPrinted>2014-10-23T04:31:11Z</cp:lastPrinted>
  <dcterms:created xsi:type="dcterms:W3CDTF">2007-04-12T05:30:39Z</dcterms:created>
  <dcterms:modified xsi:type="dcterms:W3CDTF">2014-10-23T04:34:44Z</dcterms:modified>
  <cp:category/>
  <cp:version/>
  <cp:contentType/>
  <cp:contentStatus/>
</cp:coreProperties>
</file>